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y.rojas\OneDrive - Colombia Compra Eficiente\Mis Documentos\PRESUPUESTO\2019\7. EJECUCIONES\12. DICIEMBRE\"/>
    </mc:Choice>
  </mc:AlternateContent>
  <xr:revisionPtr revIDLastSave="100" documentId="13_ncr:1_{78F61199-C2D4-46D1-9FBA-D9BDD335B3AC}" xr6:coauthVersionLast="45" xr6:coauthVersionMax="45" xr10:uidLastSave="{67395332-0621-46A3-A923-2F0D59736D5B}"/>
  <bookViews>
    <workbookView xWindow="-120" yWindow="-120" windowWidth="24240" windowHeight="13140" xr2:uid="{00000000-000D-0000-FFFF-FFFF00000000}"/>
  </bookViews>
  <sheets>
    <sheet name="CCE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" l="1"/>
  <c r="L17" i="1"/>
  <c r="J17" i="1"/>
  <c r="H17" i="1"/>
  <c r="F17" i="1"/>
  <c r="E17" i="1"/>
  <c r="I15" i="1"/>
  <c r="G15" i="1"/>
  <c r="O24" i="1" l="1"/>
  <c r="M24" i="1"/>
  <c r="K24" i="1"/>
  <c r="I24" i="1"/>
  <c r="G24" i="1"/>
  <c r="G21" i="1"/>
  <c r="I21" i="1"/>
  <c r="K21" i="1"/>
  <c r="M21" i="1"/>
  <c r="O21" i="1"/>
  <c r="G16" i="1"/>
  <c r="I16" i="1"/>
  <c r="K16" i="1"/>
  <c r="M16" i="1"/>
  <c r="O16" i="1"/>
  <c r="O10" i="1"/>
  <c r="O9" i="1"/>
  <c r="O8" i="1"/>
  <c r="M10" i="1"/>
  <c r="M9" i="1"/>
  <c r="M8" i="1"/>
  <c r="K10" i="1"/>
  <c r="K9" i="1"/>
  <c r="K8" i="1"/>
  <c r="I10" i="1"/>
  <c r="I9" i="1"/>
  <c r="I8" i="1"/>
  <c r="G10" i="1"/>
  <c r="G9" i="1"/>
  <c r="G8" i="1"/>
  <c r="O31" i="1"/>
  <c r="O30" i="1"/>
  <c r="M31" i="1"/>
  <c r="M30" i="1"/>
  <c r="K31" i="1"/>
  <c r="K30" i="1"/>
  <c r="I31" i="1"/>
  <c r="I30" i="1"/>
  <c r="G31" i="1"/>
  <c r="G30" i="1"/>
  <c r="N11" i="1" l="1"/>
  <c r="N26" i="1" s="1"/>
  <c r="L11" i="1"/>
  <c r="L26" i="1" s="1"/>
  <c r="J11" i="1"/>
  <c r="J26" i="1" s="1"/>
  <c r="H11" i="1"/>
  <c r="H26" i="1" s="1"/>
  <c r="F11" i="1"/>
  <c r="F26" i="1" s="1"/>
  <c r="E11" i="1"/>
  <c r="E26" i="1" s="1"/>
  <c r="K17" i="1" l="1"/>
  <c r="O17" i="1"/>
  <c r="M17" i="1"/>
  <c r="I17" i="1"/>
  <c r="G17" i="1"/>
  <c r="O11" i="1"/>
  <c r="M11" i="1"/>
  <c r="K11" i="1"/>
  <c r="I11" i="1"/>
  <c r="G11" i="1"/>
  <c r="N32" i="1" l="1"/>
  <c r="L32" i="1"/>
  <c r="J32" i="1"/>
  <c r="H32" i="1"/>
  <c r="F32" i="1"/>
  <c r="E32" i="1"/>
  <c r="O32" i="1" l="1"/>
  <c r="G32" i="1"/>
  <c r="M32" i="1"/>
  <c r="K32" i="1"/>
  <c r="I32" i="1"/>
  <c r="E34" i="1"/>
  <c r="M26" i="1" l="1"/>
  <c r="L34" i="1"/>
  <c r="I26" i="1"/>
  <c r="H34" i="1"/>
  <c r="K26" i="1"/>
  <c r="J34" i="1"/>
  <c r="G26" i="1"/>
  <c r="F34" i="1"/>
  <c r="O26" i="1"/>
  <c r="N34" i="1"/>
  <c r="O34" i="1" s="1"/>
  <c r="K34" i="1" l="1"/>
  <c r="M34" i="1"/>
  <c r="I34" i="1"/>
  <c r="G34" i="1"/>
</calcChain>
</file>

<file path=xl/sharedStrings.xml><?xml version="1.0" encoding="utf-8"?>
<sst xmlns="http://schemas.openxmlformats.org/spreadsheetml/2006/main" count="116" uniqueCount="45">
  <si>
    <t>Funcionamiento</t>
  </si>
  <si>
    <t>Gastos de Personal</t>
  </si>
  <si>
    <t>Rubro</t>
  </si>
  <si>
    <t>Fuente</t>
  </si>
  <si>
    <t>REC</t>
  </si>
  <si>
    <t>Descripción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</si>
  <si>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</si>
  <si>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</si>
  <si>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</si>
  <si>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</si>
  <si>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</si>
  <si>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</si>
  <si>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</si>
  <si>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</si>
  <si>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</si>
  <si>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</si>
  <si>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</si>
  <si>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Nación</t>
  </si>
  <si>
    <t>Total Gastos de Personal</t>
  </si>
  <si>
    <t>Gastos Generales</t>
  </si>
  <si>
    <t>Total Gastos Generales</t>
  </si>
  <si>
    <t>Transferencias</t>
  </si>
  <si>
    <t>Total Gastos de Funcionamiento</t>
  </si>
  <si>
    <t>Inversión</t>
  </si>
  <si>
    <t>C-0304-1000-2</t>
  </si>
  <si>
    <t>INCREMENTO DEL VALOR POR DINERO QUE OBTIENE EL ESTADO EN LA COMPRA PÚBLICA.  NACIONAL</t>
  </si>
  <si>
    <t>Total Inversión</t>
  </si>
  <si>
    <t>Total Presupuesto CCE</t>
  </si>
  <si>
    <t>14</t>
  </si>
  <si>
    <t>A-01-01-01</t>
  </si>
  <si>
    <t>A-01-01-02</t>
  </si>
  <si>
    <t>A-01-01-03</t>
  </si>
  <si>
    <t>SALARIO</t>
  </si>
  <si>
    <t>CONTRIBUCIONES INHERENTES A LA NÓMINA</t>
  </si>
  <si>
    <t>REMUNERACIONES NO CONSTITUTIVAS DE FACTOR SALARIAL</t>
  </si>
  <si>
    <t>A-02-02</t>
  </si>
  <si>
    <t>ADQUISICIONES DIFERENTES DE ACTIVOS</t>
  </si>
  <si>
    <t>INCAPACIDADES Y LICENCIAS DE MATERNIDAD (NO DE PENSIONES)</t>
  </si>
  <si>
    <t>A-03-04-02-012</t>
  </si>
  <si>
    <t>A-08-04-01</t>
  </si>
  <si>
    <t>11</t>
  </si>
  <si>
    <t>CUOTA DE FISCALIZACIÓN Y AUDITAJE</t>
  </si>
  <si>
    <t>A-02-01</t>
  </si>
  <si>
    <t>ADQUISICIÓN DE ACTIVOS NO FINANCIEROS</t>
  </si>
  <si>
    <t>Colombia Compra Eficiente 
Ejecución Presupuestal a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</si>
</sst>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(&quot;$&quot;\ #,##0.00\)"/>
    <numFmt numFmtId="165" formatCode="&quot;$&quot;\ #,##0.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2" applyFont="1" applyFill="1" applyBorder="1"/>
    <xf numFmtId="0" fontId="2" fillId="0" borderId="0" xfId="2" applyNumberFormat="1" applyFont="1" applyFill="1" applyBorder="1" applyAlignment="1">
      <alignment horizontal="center" vertical="center" wrapText="1" readingOrder="1"/>
    </xf>
    <xf numFmtId="0" fontId="3" fillId="0" borderId="0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 readingOrder="1"/>
    </xf>
    <xf numFmtId="0" fontId="5" fillId="0" borderId="1" xfId="2" applyNumberFormat="1" applyFont="1" applyFill="1" applyBorder="1" applyAlignment="1">
      <alignment vertical="center" wrapText="1" readingOrder="1"/>
    </xf>
    <xf numFmtId="0" fontId="5" fillId="0" borderId="1" xfId="2" applyNumberFormat="1" applyFont="1" applyFill="1" applyBorder="1" applyAlignment="1">
      <alignment horizontal="center" vertical="center" wrapText="1" readingOrder="1"/>
    </xf>
    <xf numFmtId="0" fontId="5" fillId="0" borderId="1" xfId="2" applyNumberFormat="1" applyFont="1" applyFill="1" applyBorder="1" applyAlignment="1">
      <alignment horizontal="left" vertical="center" wrapText="1" readingOrder="1"/>
    </xf>
    <xf numFmtId="164" fontId="5" fillId="0" borderId="1" xfId="2" applyNumberFormat="1" applyFont="1" applyFill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10" fontId="4" fillId="2" borderId="1" xfId="1" applyNumberFormat="1" applyFont="1" applyFill="1" applyBorder="1"/>
    <xf numFmtId="0" fontId="5" fillId="0" borderId="2" xfId="2" applyNumberFormat="1" applyFont="1" applyFill="1" applyBorder="1" applyAlignment="1">
      <alignment vertical="center" wrapText="1" readingOrder="1"/>
    </xf>
    <xf numFmtId="0" fontId="5" fillId="0" borderId="2" xfId="2" applyNumberFormat="1" applyFont="1" applyFill="1" applyBorder="1" applyAlignment="1">
      <alignment horizontal="center" vertical="center" wrapText="1" readingOrder="1"/>
    </xf>
    <xf numFmtId="0" fontId="5" fillId="0" borderId="2" xfId="2" applyNumberFormat="1" applyFont="1" applyFill="1" applyBorder="1" applyAlignment="1">
      <alignment horizontal="left" vertical="center" wrapText="1" readingOrder="1"/>
    </xf>
    <xf numFmtId="164" fontId="5" fillId="0" borderId="2" xfId="2" applyNumberFormat="1" applyFont="1" applyFill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NumberFormat="1" applyFont="1" applyFill="1" applyBorder="1" applyAlignment="1">
      <alignment horizontal="left" vertical="center" wrapText="1" readingOrder="1"/>
    </xf>
    <xf numFmtId="164" fontId="5" fillId="0" borderId="3" xfId="2" applyNumberFormat="1" applyFont="1" applyFill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NumberFormat="1" applyFont="1" applyFill="1" applyBorder="1" applyAlignment="1">
      <alignment horizontal="center" vertical="center" wrapText="1" readingOrder="1"/>
    </xf>
    <xf numFmtId="0" fontId="5" fillId="0" borderId="3" xfId="2" applyNumberFormat="1" applyFont="1" applyFill="1" applyBorder="1" applyAlignment="1">
      <alignment vertical="center" wrapText="1" readingOrder="1"/>
    </xf>
    <xf numFmtId="0" fontId="5" fillId="0" borderId="4" xfId="2" applyNumberFormat="1" applyFont="1" applyFill="1" applyBorder="1" applyAlignment="1">
      <alignment vertical="center" wrapText="1" readingOrder="1"/>
    </xf>
    <xf numFmtId="0" fontId="5" fillId="0" borderId="4" xfId="2" applyNumberFormat="1" applyFont="1" applyFill="1" applyBorder="1" applyAlignment="1">
      <alignment horizontal="center" vertical="center" wrapText="1" readingOrder="1"/>
    </xf>
    <xf numFmtId="0" fontId="5" fillId="0" borderId="4" xfId="2" applyNumberFormat="1" applyFont="1" applyFill="1" applyBorder="1" applyAlignment="1">
      <alignment horizontal="left" vertical="center" wrapText="1" readingOrder="1"/>
    </xf>
    <xf numFmtId="164" fontId="5" fillId="0" borderId="4" xfId="2" applyNumberFormat="1" applyFont="1" applyFill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NumberFormat="1" applyFont="1" applyFill="1" applyBorder="1" applyAlignment="1">
      <alignment horizontal="left" vertical="center" wrapText="1" readingOrder="1"/>
    </xf>
    <xf numFmtId="0" fontId="2" fillId="0" borderId="3" xfId="2" applyNumberFormat="1" applyFont="1" applyFill="1" applyBorder="1" applyAlignment="1">
      <alignment vertical="center" wrapText="1" readingOrder="1"/>
    </xf>
    <xf numFmtId="0" fontId="4" fillId="0" borderId="3" xfId="2" applyNumberFormat="1" applyFont="1" applyFill="1" applyBorder="1" applyAlignment="1">
      <alignment horizontal="left" vertical="center" wrapText="1" readingOrder="1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center" wrapText="1" readingOrder="1"/>
    </xf>
    <xf numFmtId="0" fontId="5" fillId="0" borderId="0" xfId="2" applyNumberFormat="1" applyFont="1" applyFill="1" applyBorder="1" applyAlignment="1">
      <alignment horizontal="center" vertical="center" wrapText="1" readingOrder="1"/>
    </xf>
    <xf numFmtId="0" fontId="5" fillId="0" borderId="0" xfId="2" applyNumberFormat="1" applyFont="1" applyFill="1" applyBorder="1" applyAlignment="1">
      <alignment horizontal="left" vertical="center" wrapText="1" readingOrder="1"/>
    </xf>
    <xf numFmtId="164" fontId="5" fillId="0" borderId="0" xfId="2" applyNumberFormat="1" applyFont="1" applyFill="1" applyBorder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0" fontId="3" fillId="0" borderId="0" xfId="1" applyNumberFormat="1" applyFont="1" applyFill="1" applyBorder="1" applyAlignment="1">
      <alignment vertical="center"/>
    </xf>
    <xf numFmtId="165" fontId="3" fillId="0" borderId="0" xfId="2" applyNumberFormat="1" applyFont="1" applyFill="1" applyBorder="1"/>
    <xf numFmtId="9" fontId="3" fillId="0" borderId="0" xfId="1" applyNumberFormat="1" applyFont="1" applyFill="1" applyBorder="1" applyAlignment="1">
      <alignment horizontal="center"/>
    </xf>
    <xf numFmtId="0" fontId="2" fillId="0" borderId="3" xfId="2" applyNumberFormat="1" applyFont="1" applyFill="1" applyBorder="1" applyAlignment="1">
      <alignment horizontal="left" vertical="center" wrapText="1" readingOrder="1"/>
    </xf>
    <xf numFmtId="0" fontId="2" fillId="0" borderId="1" xfId="2" applyNumberFormat="1" applyFont="1" applyFill="1" applyBorder="1" applyAlignment="1">
      <alignment horizontal="center" vertical="center" wrapText="1" readingOrder="1"/>
    </xf>
    <xf numFmtId="0" fontId="2" fillId="0" borderId="0" xfId="2" applyNumberFormat="1" applyFont="1" applyFill="1" applyBorder="1" applyAlignment="1">
      <alignment horizontal="left" vertical="center" wrapText="1" readingOrder="1"/>
    </xf>
    <xf numFmtId="0" fontId="4" fillId="2" borderId="1" xfId="2" applyNumberFormat="1" applyFont="1" applyFill="1" applyBorder="1" applyAlignment="1">
      <alignment horizontal="left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66675</xdr:rowOff>
    </xdr:from>
    <xdr:to>
      <xdr:col>14</xdr:col>
      <xdr:colOff>514350</xdr:colOff>
      <xdr:row>2</xdr:row>
      <xdr:rowOff>342340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3A15A25-7319-4965-8C48-F6409B2B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6675"/>
          <a:ext cx="16668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zoomScaleNormal="100" zoomScaleSheetLayoutView="85" workbookViewId="0">
      <selection sqref="A1:M3"/>
    </sheetView>
  </sheetViews>
  <sheetFormatPr baseColWidth="10" defaultRowHeight="12" x14ac:dyDescent="0.2"/>
  <cols>
    <col min="1" max="1" width="13.5703125" style="1" customWidth="1"/>
    <col min="2" max="2" width="8.7109375" style="1" bestFit="1" customWidth="1"/>
    <col min="3" max="3" width="4.28515625" style="1" bestFit="1" customWidth="1"/>
    <col min="4" max="4" width="27" style="1" customWidth="1"/>
    <col min="5" max="5" width="17.28515625" style="1" bestFit="1" customWidth="1"/>
    <col min="6" max="6" width="19.28515625" style="1" customWidth="1"/>
    <col min="7" max="7" width="8" style="34" bestFit="1" customWidth="1"/>
    <col min="8" max="8" width="16.28515625" style="1" bestFit="1" customWidth="1"/>
    <col min="9" max="9" width="10.42578125" style="34" bestFit="1" customWidth="1"/>
    <col min="10" max="10" width="17.28515625" style="1" bestFit="1" customWidth="1"/>
    <col min="11" max="11" width="13.28515625" style="34" bestFit="1" customWidth="1"/>
    <col min="12" max="12" width="17.28515625" style="1" bestFit="1" customWidth="1"/>
    <col min="13" max="13" width="11.28515625" style="34" bestFit="1" customWidth="1"/>
    <col min="14" max="14" width="17.28515625" style="1" bestFit="1" customWidth="1"/>
    <col min="15" max="15" width="8" style="1" bestFit="1" customWidth="1"/>
    <col min="16" max="16" width="13.42578125" style="1" customWidth="1"/>
    <col min="17" max="16384" width="11.42578125" style="1"/>
  </cols>
  <sheetData>
    <row r="1" spans="1:15" ht="12" customHeight="1" x14ac:dyDescent="0.2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27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x14ac:dyDescent="0.2">
      <c r="A5" s="45" t="s">
        <v>0</v>
      </c>
      <c r="B5" s="4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</row>
    <row r="6" spans="1:15" x14ac:dyDescent="0.2">
      <c r="A6" s="45" t="s">
        <v>1</v>
      </c>
      <c r="B6" s="45"/>
      <c r="C6" s="4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 spans="1:15" ht="18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</row>
    <row r="8" spans="1:15" x14ac:dyDescent="0.2">
      <c r="A8" s="7" t="s">
        <v>29</v>
      </c>
      <c r="B8" s="6" t="s">
        <v>17</v>
      </c>
      <c r="C8" s="6">
        <v>10</v>
      </c>
      <c r="D8" s="7" t="s">
        <v>32</v>
      </c>
      <c r="E8" s="8">
        <v>3680090188</v>
      </c>
      <c r="F8" s="8">
        <v>3403133521.5</v>
      </c>
      <c r="G8" s="9">
        <f>+F8/E8</f>
        <v>0.92474188067371355</v>
      </c>
      <c r="H8" s="8">
        <v>276956666.5</v>
      </c>
      <c r="I8" s="9">
        <f>+H8/$E8</f>
        <v>7.5258119326286468E-2</v>
      </c>
      <c r="J8" s="8">
        <v>3403133521.5</v>
      </c>
      <c r="K8" s="9">
        <f>+J8/$E8</f>
        <v>0.92474188067371355</v>
      </c>
      <c r="L8" s="8">
        <v>3403133521.5</v>
      </c>
      <c r="M8" s="9">
        <f>+L8/$E8</f>
        <v>0.92474188067371355</v>
      </c>
      <c r="N8" s="8">
        <v>3403019257.5</v>
      </c>
      <c r="O8" s="9">
        <f>+N8/$E8</f>
        <v>0.92471083143465616</v>
      </c>
    </row>
    <row r="9" spans="1:15" ht="24" x14ac:dyDescent="0.2">
      <c r="A9" s="7" t="s">
        <v>30</v>
      </c>
      <c r="B9" s="6" t="s">
        <v>17</v>
      </c>
      <c r="C9" s="6">
        <v>10</v>
      </c>
      <c r="D9" s="7" t="s">
        <v>33</v>
      </c>
      <c r="E9" s="8">
        <v>1291000000</v>
      </c>
      <c r="F9" s="8">
        <v>1200446478</v>
      </c>
      <c r="G9" s="9">
        <f>+F9/E9</f>
        <v>0.92985784508133229</v>
      </c>
      <c r="H9" s="8">
        <v>90553522</v>
      </c>
      <c r="I9" s="9">
        <f>+H9/$E9</f>
        <v>7.0142154918667696E-2</v>
      </c>
      <c r="J9" s="8">
        <v>1200446478</v>
      </c>
      <c r="K9" s="9">
        <f>+J9/$E9</f>
        <v>0.92985784508133229</v>
      </c>
      <c r="L9" s="8">
        <v>1200446478</v>
      </c>
      <c r="M9" s="9">
        <f>+L9/$E9</f>
        <v>0.92985784508133229</v>
      </c>
      <c r="N9" s="8">
        <v>1200446478</v>
      </c>
      <c r="O9" s="9">
        <f>+N9/$E9</f>
        <v>0.92985784508133229</v>
      </c>
    </row>
    <row r="10" spans="1:15" ht="36" x14ac:dyDescent="0.2">
      <c r="A10" s="7" t="s">
        <v>31</v>
      </c>
      <c r="B10" s="6" t="s">
        <v>17</v>
      </c>
      <c r="C10" s="6">
        <v>10</v>
      </c>
      <c r="D10" s="7" t="s">
        <v>34</v>
      </c>
      <c r="E10" s="8">
        <v>652909812</v>
      </c>
      <c r="F10" s="8">
        <v>652406658</v>
      </c>
      <c r="G10" s="9">
        <f>+F10/E10</f>
        <v>0.99922936676589569</v>
      </c>
      <c r="H10" s="8">
        <v>503154</v>
      </c>
      <c r="I10" s="9">
        <f>+H10/$E10</f>
        <v>7.7063323410431455E-4</v>
      </c>
      <c r="J10" s="8">
        <v>652406658</v>
      </c>
      <c r="K10" s="9">
        <f>+J10/$E10</f>
        <v>0.99922936676589569</v>
      </c>
      <c r="L10" s="8">
        <v>652406658</v>
      </c>
      <c r="M10" s="9">
        <f>+L10/$E10</f>
        <v>0.99922936676589569</v>
      </c>
      <c r="N10" s="8">
        <v>652285099</v>
      </c>
      <c r="O10" s="9">
        <f>+N10/$E10</f>
        <v>0.99904318638115364</v>
      </c>
    </row>
    <row r="11" spans="1:15" x14ac:dyDescent="0.2">
      <c r="A11" s="46" t="s">
        <v>18</v>
      </c>
      <c r="B11" s="46"/>
      <c r="C11" s="46"/>
      <c r="D11" s="46"/>
      <c r="E11" s="10">
        <f>SUM(E8:E10)</f>
        <v>5624000000</v>
      </c>
      <c r="F11" s="10">
        <f>SUM(F8:F10)</f>
        <v>5255986657.5</v>
      </c>
      <c r="G11" s="11">
        <f t="shared" ref="G11" si="0">+F11/$E11</f>
        <v>0.93456377267069701</v>
      </c>
      <c r="H11" s="10">
        <f>SUM(H8:H10)</f>
        <v>368013342.5</v>
      </c>
      <c r="I11" s="11">
        <f t="shared" ref="I11" si="1">+H11/$E11</f>
        <v>6.5436227329302987E-2</v>
      </c>
      <c r="J11" s="10">
        <f>SUM(J8:J10)</f>
        <v>5255986657.5</v>
      </c>
      <c r="K11" s="11">
        <f t="shared" ref="K11" si="2">+J11/$E11</f>
        <v>0.93456377267069701</v>
      </c>
      <c r="L11" s="10">
        <f>SUM(L8:L10)</f>
        <v>5255986657.5</v>
      </c>
      <c r="M11" s="11">
        <f t="shared" ref="M11" si="3">+L11/$E11</f>
        <v>0.93456377267069701</v>
      </c>
      <c r="N11" s="10">
        <f>SUM(N8:N10)</f>
        <v>5255750834.5</v>
      </c>
      <c r="O11" s="12">
        <f t="shared" ref="O11" si="4">+N11/$E11</f>
        <v>0.93452184112731151</v>
      </c>
    </row>
    <row r="12" spans="1:15" ht="7.5" customHeight="1" x14ac:dyDescent="0.2">
      <c r="A12" s="13"/>
      <c r="B12" s="13"/>
      <c r="C12" s="14"/>
      <c r="D12" s="15"/>
      <c r="E12" s="16"/>
      <c r="F12" s="16"/>
      <c r="G12" s="17"/>
      <c r="H12" s="16"/>
      <c r="I12" s="17"/>
      <c r="J12" s="16"/>
      <c r="K12" s="17"/>
      <c r="L12" s="16"/>
      <c r="M12" s="17"/>
      <c r="N12" s="16"/>
      <c r="O12" s="18"/>
    </row>
    <row r="13" spans="1:15" x14ac:dyDescent="0.2">
      <c r="A13" s="43" t="s">
        <v>19</v>
      </c>
      <c r="B13" s="43"/>
      <c r="C13" s="43"/>
      <c r="D13" s="19"/>
      <c r="E13" s="20"/>
      <c r="F13" s="20"/>
      <c r="G13" s="21"/>
      <c r="H13" s="20"/>
      <c r="I13" s="21"/>
      <c r="J13" s="20"/>
      <c r="K13" s="21"/>
      <c r="L13" s="20"/>
      <c r="M13" s="21"/>
      <c r="N13" s="20"/>
      <c r="O13" s="22"/>
    </row>
    <row r="14" spans="1:15" x14ac:dyDescent="0.2">
      <c r="A14" s="4" t="s">
        <v>2</v>
      </c>
      <c r="B14" s="4" t="s">
        <v>3</v>
      </c>
      <c r="C14" s="4" t="s">
        <v>4</v>
      </c>
      <c r="D14" s="4" t="s">
        <v>5</v>
      </c>
      <c r="E14" s="4" t="s">
        <v>6</v>
      </c>
      <c r="F14" s="4" t="s">
        <v>7</v>
      </c>
      <c r="G14" s="4" t="s">
        <v>8</v>
      </c>
      <c r="H14" s="4" t="s">
        <v>9</v>
      </c>
      <c r="I14" s="4" t="s">
        <v>10</v>
      </c>
      <c r="J14" s="4" t="s">
        <v>11</v>
      </c>
      <c r="K14" s="4" t="s">
        <v>12</v>
      </c>
      <c r="L14" s="4" t="s">
        <v>13</v>
      </c>
      <c r="M14" s="4" t="s">
        <v>14</v>
      </c>
      <c r="N14" s="4" t="s">
        <v>15</v>
      </c>
      <c r="O14" s="4" t="s">
        <v>16</v>
      </c>
    </row>
    <row r="15" spans="1:15" ht="24" x14ac:dyDescent="0.2">
      <c r="A15" s="5" t="s">
        <v>42</v>
      </c>
      <c r="B15" s="6" t="s">
        <v>17</v>
      </c>
      <c r="C15" s="6">
        <v>10</v>
      </c>
      <c r="D15" s="7" t="s">
        <v>43</v>
      </c>
      <c r="E15" s="8">
        <v>105000000</v>
      </c>
      <c r="F15" s="8">
        <v>75911604</v>
      </c>
      <c r="G15" s="9">
        <f>+F15/$E15</f>
        <v>0.72296765714285716</v>
      </c>
      <c r="H15" s="8">
        <v>29088396</v>
      </c>
      <c r="I15" s="9">
        <f>+H15/$E15</f>
        <v>0.27703234285714284</v>
      </c>
      <c r="J15" s="8">
        <v>75911604</v>
      </c>
      <c r="K15" s="9">
        <v>0</v>
      </c>
      <c r="L15" s="8">
        <v>75911604</v>
      </c>
      <c r="M15" s="9">
        <v>0</v>
      </c>
      <c r="N15" s="8">
        <v>75911604</v>
      </c>
      <c r="O15" s="9">
        <v>0</v>
      </c>
    </row>
    <row r="16" spans="1:15" ht="24" x14ac:dyDescent="0.2">
      <c r="A16" s="5" t="s">
        <v>35</v>
      </c>
      <c r="B16" s="6" t="s">
        <v>17</v>
      </c>
      <c r="C16" s="6">
        <v>10</v>
      </c>
      <c r="D16" s="7" t="s">
        <v>36</v>
      </c>
      <c r="E16" s="8">
        <v>3454000000</v>
      </c>
      <c r="F16" s="8">
        <v>3373247205.4099998</v>
      </c>
      <c r="G16" s="9">
        <f>+F16/$E16</f>
        <v>0.97662049953966412</v>
      </c>
      <c r="H16" s="8">
        <v>80752794.590000004</v>
      </c>
      <c r="I16" s="9">
        <f>+H16/$E16</f>
        <v>2.3379500460335843E-2</v>
      </c>
      <c r="J16" s="8">
        <v>3373247205.4099998</v>
      </c>
      <c r="K16" s="9">
        <f>+J16/$E16</f>
        <v>0.97662049953966412</v>
      </c>
      <c r="L16" s="8">
        <v>3309275393.79</v>
      </c>
      <c r="M16" s="9">
        <f>+L16/$E16</f>
        <v>0.95809941916328889</v>
      </c>
      <c r="N16" s="8">
        <v>3309275393.79</v>
      </c>
      <c r="O16" s="9">
        <f>+N16/$E16</f>
        <v>0.95809941916328889</v>
      </c>
    </row>
    <row r="17" spans="1:15" x14ac:dyDescent="0.2">
      <c r="A17" s="46" t="s">
        <v>20</v>
      </c>
      <c r="B17" s="46"/>
      <c r="C17" s="46"/>
      <c r="D17" s="46"/>
      <c r="E17" s="10">
        <f>SUM(E15:E16)</f>
        <v>3559000000</v>
      </c>
      <c r="F17" s="10">
        <f>SUM(F15:F16)</f>
        <v>3449158809.4099998</v>
      </c>
      <c r="G17" s="11">
        <f>+F17/$E17</f>
        <v>0.96913706361618424</v>
      </c>
      <c r="H17" s="10">
        <f>SUM(H15:H16)</f>
        <v>109841190.59</v>
      </c>
      <c r="I17" s="11">
        <f t="shared" ref="I17" si="5">+H17/$E17</f>
        <v>3.0862936383815681E-2</v>
      </c>
      <c r="J17" s="10">
        <f>SUM(J15:J16)</f>
        <v>3449158809.4099998</v>
      </c>
      <c r="K17" s="11">
        <f>+J17/$E17</f>
        <v>0.96913706361618424</v>
      </c>
      <c r="L17" s="10">
        <f>SUM(L15:L16)</f>
        <v>3385186997.79</v>
      </c>
      <c r="M17" s="11">
        <f t="shared" ref="M17" si="6">+L17/$E17</f>
        <v>0.95116240454903067</v>
      </c>
      <c r="N17" s="10">
        <f>SUM(N15:N16)</f>
        <v>3385186997.79</v>
      </c>
      <c r="O17" s="12">
        <f t="shared" ref="O17" si="7">+N17/$E17</f>
        <v>0.95116240454903067</v>
      </c>
    </row>
    <row r="18" spans="1:15" ht="17.25" customHeight="1" x14ac:dyDescent="0.2">
      <c r="A18" s="13"/>
      <c r="B18" s="13"/>
      <c r="C18" s="14"/>
      <c r="D18" s="13"/>
      <c r="E18" s="16"/>
      <c r="F18" s="16"/>
      <c r="G18" s="17"/>
      <c r="H18" s="16"/>
      <c r="I18" s="17"/>
      <c r="J18" s="16"/>
      <c r="K18" s="17"/>
      <c r="L18" s="16"/>
      <c r="M18" s="17"/>
      <c r="N18" s="16"/>
      <c r="O18" s="18"/>
    </row>
    <row r="19" spans="1:15" x14ac:dyDescent="0.2">
      <c r="A19" s="43" t="s">
        <v>21</v>
      </c>
      <c r="B19" s="43"/>
      <c r="C19" s="23"/>
      <c r="D19" s="24"/>
      <c r="E19" s="20"/>
      <c r="F19" s="20"/>
      <c r="G19" s="21"/>
      <c r="H19" s="20"/>
      <c r="I19" s="21"/>
      <c r="J19" s="20"/>
      <c r="K19" s="21"/>
      <c r="L19" s="20"/>
      <c r="M19" s="21"/>
      <c r="N19" s="20"/>
      <c r="O19" s="22"/>
    </row>
    <row r="20" spans="1:15" x14ac:dyDescent="0.2">
      <c r="A20" s="4" t="s">
        <v>2</v>
      </c>
      <c r="B20" s="4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">
        <v>10</v>
      </c>
      <c r="J20" s="4" t="s">
        <v>11</v>
      </c>
      <c r="K20" s="4" t="s">
        <v>12</v>
      </c>
      <c r="L20" s="4" t="s">
        <v>13</v>
      </c>
      <c r="M20" s="4" t="s">
        <v>14</v>
      </c>
      <c r="N20" s="4" t="s">
        <v>15</v>
      </c>
      <c r="O20" s="4" t="s">
        <v>16</v>
      </c>
    </row>
    <row r="21" spans="1:15" ht="36" x14ac:dyDescent="0.2">
      <c r="A21" s="5" t="s">
        <v>38</v>
      </c>
      <c r="B21" s="6" t="s">
        <v>17</v>
      </c>
      <c r="C21" s="6">
        <v>10</v>
      </c>
      <c r="D21" s="7" t="s">
        <v>37</v>
      </c>
      <c r="E21" s="8">
        <v>13000000</v>
      </c>
      <c r="F21" s="8">
        <v>3248638.5</v>
      </c>
      <c r="G21" s="9">
        <f>+F21/$E21</f>
        <v>0.24989526923076924</v>
      </c>
      <c r="H21" s="8">
        <v>9751361.5</v>
      </c>
      <c r="I21" s="9">
        <f>+H21/$E21</f>
        <v>0.75010473076923079</v>
      </c>
      <c r="J21" s="8">
        <v>3248638.5</v>
      </c>
      <c r="K21" s="9">
        <f>+J21/$E21</f>
        <v>0.24989526923076924</v>
      </c>
      <c r="L21" s="8">
        <v>3248638.5</v>
      </c>
      <c r="M21" s="9">
        <f>+L21/$E21</f>
        <v>0.24989526923076924</v>
      </c>
      <c r="N21" s="8">
        <v>3248638.5</v>
      </c>
      <c r="O21" s="9">
        <f>+N21/$E21</f>
        <v>0.24989526923076924</v>
      </c>
    </row>
    <row r="22" spans="1:15" x14ac:dyDescent="0.2">
      <c r="A22" s="35"/>
      <c r="B22" s="36"/>
      <c r="C22" s="36"/>
      <c r="D22" s="37"/>
      <c r="E22" s="38"/>
      <c r="F22" s="38"/>
      <c r="G22" s="39"/>
      <c r="H22" s="38"/>
      <c r="I22" s="39"/>
      <c r="J22" s="38"/>
      <c r="K22" s="39"/>
      <c r="L22" s="38"/>
      <c r="M22" s="39"/>
      <c r="N22" s="38"/>
      <c r="O22" s="40"/>
    </row>
    <row r="23" spans="1:15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">
        <v>10</v>
      </c>
      <c r="J23" s="4" t="s">
        <v>11</v>
      </c>
      <c r="K23" s="4" t="s">
        <v>12</v>
      </c>
      <c r="L23" s="4" t="s">
        <v>13</v>
      </c>
      <c r="M23" s="4" t="s">
        <v>14</v>
      </c>
      <c r="N23" s="4" t="s">
        <v>15</v>
      </c>
      <c r="O23" s="4" t="s">
        <v>16</v>
      </c>
    </row>
    <row r="24" spans="1:15" ht="24" x14ac:dyDescent="0.2">
      <c r="A24" s="5" t="s">
        <v>39</v>
      </c>
      <c r="B24" s="6" t="s">
        <v>17</v>
      </c>
      <c r="C24" s="6" t="s">
        <v>40</v>
      </c>
      <c r="D24" s="7" t="s">
        <v>41</v>
      </c>
      <c r="E24" s="8">
        <v>29000000</v>
      </c>
      <c r="F24" s="8">
        <v>29000000</v>
      </c>
      <c r="G24" s="9">
        <f>+F24/$E24</f>
        <v>1</v>
      </c>
      <c r="H24" s="8">
        <v>0</v>
      </c>
      <c r="I24" s="9">
        <f>+H24/$E24</f>
        <v>0</v>
      </c>
      <c r="J24" s="8">
        <v>29000000</v>
      </c>
      <c r="K24" s="9">
        <f>+J24/$E24</f>
        <v>1</v>
      </c>
      <c r="L24" s="8">
        <v>29000000</v>
      </c>
      <c r="M24" s="9">
        <f>+L24/$E24</f>
        <v>1</v>
      </c>
      <c r="N24" s="8">
        <v>29000000</v>
      </c>
      <c r="O24" s="9">
        <f>+N24/$E24</f>
        <v>1</v>
      </c>
    </row>
    <row r="25" spans="1:15" x14ac:dyDescent="0.2">
      <c r="A25" s="35"/>
      <c r="B25" s="36"/>
      <c r="C25" s="36"/>
      <c r="D25" s="37"/>
      <c r="E25" s="38"/>
      <c r="F25" s="38"/>
      <c r="G25" s="39"/>
      <c r="H25" s="38"/>
      <c r="I25" s="39"/>
      <c r="J25" s="38"/>
      <c r="K25" s="39"/>
      <c r="L25" s="38"/>
      <c r="M25" s="39"/>
      <c r="N25" s="38"/>
      <c r="O25" s="40"/>
    </row>
    <row r="26" spans="1:15" x14ac:dyDescent="0.2">
      <c r="A26" s="46" t="s">
        <v>22</v>
      </c>
      <c r="B26" s="46"/>
      <c r="C26" s="46"/>
      <c r="D26" s="46"/>
      <c r="E26" s="10">
        <f>+E11+E17+E21+E24</f>
        <v>9225000000</v>
      </c>
      <c r="F26" s="10">
        <f>+F11+F17+F21+F24</f>
        <v>8737394105.4099998</v>
      </c>
      <c r="G26" s="11">
        <f t="shared" ref="G26:G34" si="8">+F26/E26</f>
        <v>0.94714299245636857</v>
      </c>
      <c r="H26" s="10">
        <f>+H11+H17+H21+H24</f>
        <v>487605894.59000003</v>
      </c>
      <c r="I26" s="11">
        <f t="shared" ref="I26:I34" si="9">+H26/E26</f>
        <v>5.2857007543631443E-2</v>
      </c>
      <c r="J26" s="10">
        <f>+J11+J17+J21+J24</f>
        <v>8737394105.4099998</v>
      </c>
      <c r="K26" s="11">
        <f t="shared" ref="K26:K34" si="10">+J26/E26</f>
        <v>0.94714299245636857</v>
      </c>
      <c r="L26" s="10">
        <f>+L11+L17+L21+L24</f>
        <v>8673422293.7900009</v>
      </c>
      <c r="M26" s="11">
        <f t="shared" ref="M26:M34" si="11">+L26/E26</f>
        <v>0.94020837873062335</v>
      </c>
      <c r="N26" s="10">
        <f>+N11+N17+N21+N24</f>
        <v>8673186470.7900009</v>
      </c>
      <c r="O26" s="12">
        <f>+N26/E26</f>
        <v>0.94018281526178871</v>
      </c>
    </row>
    <row r="27" spans="1:15" ht="6.75" customHeight="1" x14ac:dyDescent="0.2">
      <c r="A27" s="31"/>
      <c r="B27" s="31"/>
      <c r="C27" s="31"/>
      <c r="D27" s="31"/>
      <c r="E27" s="16"/>
      <c r="F27" s="16"/>
      <c r="G27" s="17"/>
      <c r="H27" s="16"/>
      <c r="I27" s="17"/>
      <c r="J27" s="16"/>
      <c r="K27" s="17"/>
      <c r="L27" s="16"/>
      <c r="M27" s="17"/>
      <c r="N27" s="16"/>
      <c r="O27" s="18"/>
    </row>
    <row r="28" spans="1:15" ht="12" customHeight="1" x14ac:dyDescent="0.2">
      <c r="A28" s="32" t="s">
        <v>23</v>
      </c>
      <c r="B28" s="33"/>
      <c r="C28" s="33"/>
      <c r="D28" s="33"/>
      <c r="E28" s="20"/>
      <c r="F28" s="20"/>
      <c r="G28" s="21"/>
      <c r="H28" s="20"/>
      <c r="I28" s="21"/>
      <c r="J28" s="20"/>
      <c r="K28" s="21"/>
      <c r="L28" s="20"/>
      <c r="M28" s="21"/>
      <c r="N28" s="20"/>
      <c r="O28" s="22"/>
    </row>
    <row r="29" spans="1:15" x14ac:dyDescent="0.2">
      <c r="A29" s="4" t="s">
        <v>2</v>
      </c>
      <c r="B29" s="4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">
        <v>10</v>
      </c>
      <c r="J29" s="4" t="s">
        <v>11</v>
      </c>
      <c r="K29" s="4" t="s">
        <v>12</v>
      </c>
      <c r="L29" s="4" t="s">
        <v>13</v>
      </c>
      <c r="M29" s="4" t="s">
        <v>14</v>
      </c>
      <c r="N29" s="4" t="s">
        <v>15</v>
      </c>
      <c r="O29" s="4" t="s">
        <v>16</v>
      </c>
    </row>
    <row r="30" spans="1:15" ht="54" customHeight="1" x14ac:dyDescent="0.2">
      <c r="A30" s="5" t="s">
        <v>24</v>
      </c>
      <c r="B30" s="6" t="s">
        <v>17</v>
      </c>
      <c r="C30" s="6" t="s">
        <v>40</v>
      </c>
      <c r="D30" s="7" t="s">
        <v>25</v>
      </c>
      <c r="E30" s="8">
        <v>10870511265</v>
      </c>
      <c r="F30" s="8">
        <v>10789332214.27</v>
      </c>
      <c r="G30" s="9">
        <f>+F30/E30</f>
        <v>0.99253217730509391</v>
      </c>
      <c r="H30" s="8">
        <v>81179050.730000004</v>
      </c>
      <c r="I30" s="9">
        <f>+H30/E30</f>
        <v>7.4678226949061541E-3</v>
      </c>
      <c r="J30" s="8">
        <v>10789332214.27</v>
      </c>
      <c r="K30" s="9">
        <f>+J30/E30</f>
        <v>0.99253217730509391</v>
      </c>
      <c r="L30" s="8">
        <v>9079414747.2000008</v>
      </c>
      <c r="M30" s="9">
        <f>+L30/E30</f>
        <v>0.83523346104549578</v>
      </c>
      <c r="N30" s="8">
        <v>9079414747.2000008</v>
      </c>
      <c r="O30" s="9">
        <f>+N30/E30</f>
        <v>0.83523346104549578</v>
      </c>
    </row>
    <row r="31" spans="1:15" ht="48" x14ac:dyDescent="0.2">
      <c r="A31" s="5" t="s">
        <v>24</v>
      </c>
      <c r="B31" s="6" t="s">
        <v>17</v>
      </c>
      <c r="C31" s="6" t="s">
        <v>28</v>
      </c>
      <c r="D31" s="7" t="s">
        <v>25</v>
      </c>
      <c r="E31" s="8">
        <v>2967015564</v>
      </c>
      <c r="F31" s="8">
        <v>2967015563.8600001</v>
      </c>
      <c r="G31" s="9">
        <f>+F31/E31</f>
        <v>0.99999999995281463</v>
      </c>
      <c r="H31" s="8">
        <v>0</v>
      </c>
      <c r="I31" s="9">
        <f>+H31/E31</f>
        <v>0</v>
      </c>
      <c r="J31" s="8">
        <v>2967015563.8600001</v>
      </c>
      <c r="K31" s="9">
        <f>+J31/E31</f>
        <v>0.99999999995281463</v>
      </c>
      <c r="L31" s="8">
        <v>2967015563.8600001</v>
      </c>
      <c r="M31" s="9">
        <f>+L31/E31</f>
        <v>0.99999999995281463</v>
      </c>
      <c r="N31" s="8">
        <v>2967015563.8600001</v>
      </c>
      <c r="O31" s="9">
        <f>+N31/E31</f>
        <v>0.99999999995281463</v>
      </c>
    </row>
    <row r="32" spans="1:15" x14ac:dyDescent="0.2">
      <c r="A32" s="46" t="s">
        <v>26</v>
      </c>
      <c r="B32" s="46"/>
      <c r="C32" s="46"/>
      <c r="D32" s="46"/>
      <c r="E32" s="10">
        <f>SUM(E30:E31)</f>
        <v>13837526829</v>
      </c>
      <c r="F32" s="10">
        <f>SUM(F30:F31)</f>
        <v>13756347778.130001</v>
      </c>
      <c r="G32" s="11">
        <f t="shared" ref="G32" si="12">+F32/$E32</f>
        <v>0.99413341329898142</v>
      </c>
      <c r="H32" s="10">
        <f>SUM(H30:H31)</f>
        <v>81179050.730000004</v>
      </c>
      <c r="I32" s="11">
        <f t="shared" ref="I32" si="13">+H32/$E32</f>
        <v>5.8665866909012234E-3</v>
      </c>
      <c r="J32" s="10">
        <f>SUM(J30:J31)</f>
        <v>13756347778.130001</v>
      </c>
      <c r="K32" s="11">
        <f t="shared" ref="K32" si="14">+J32/$E32</f>
        <v>0.99413341329898142</v>
      </c>
      <c r="L32" s="10">
        <f>SUM(L30:L31)</f>
        <v>12046430311.060001</v>
      </c>
      <c r="M32" s="11">
        <f t="shared" ref="M32" si="15">+L32/$E32</f>
        <v>0.87056238155316112</v>
      </c>
      <c r="N32" s="10">
        <f>SUM(N30:N31)</f>
        <v>12046430311.060001</v>
      </c>
      <c r="O32" s="12">
        <f t="shared" ref="O32" si="16">+N32/$E32</f>
        <v>0.87056238155316112</v>
      </c>
    </row>
    <row r="33" spans="1:15" ht="7.5" customHeight="1" x14ac:dyDescent="0.2">
      <c r="A33" s="25"/>
      <c r="B33" s="25"/>
      <c r="C33" s="26"/>
      <c r="D33" s="27"/>
      <c r="E33" s="28"/>
      <c r="F33" s="28"/>
      <c r="G33" s="29"/>
      <c r="H33" s="28"/>
      <c r="I33" s="29"/>
      <c r="J33" s="28"/>
      <c r="K33" s="29"/>
      <c r="L33" s="28"/>
      <c r="M33" s="29"/>
      <c r="N33" s="28"/>
      <c r="O33" s="30"/>
    </row>
    <row r="34" spans="1:15" x14ac:dyDescent="0.2">
      <c r="A34" s="46" t="s">
        <v>27</v>
      </c>
      <c r="B34" s="46"/>
      <c r="C34" s="46"/>
      <c r="D34" s="46"/>
      <c r="E34" s="10">
        <f>+E26+E32</f>
        <v>23062526829</v>
      </c>
      <c r="F34" s="10">
        <f>+F26+F32</f>
        <v>22493741883.540001</v>
      </c>
      <c r="G34" s="11">
        <f t="shared" si="8"/>
        <v>0.97533726682781441</v>
      </c>
      <c r="H34" s="10">
        <f>+H26+H32</f>
        <v>568784945.32000005</v>
      </c>
      <c r="I34" s="11">
        <f t="shared" si="9"/>
        <v>2.4662733166115208E-2</v>
      </c>
      <c r="J34" s="10">
        <f>+J26+J32</f>
        <v>22493741883.540001</v>
      </c>
      <c r="K34" s="11">
        <f t="shared" si="10"/>
        <v>0.97533726682781441</v>
      </c>
      <c r="L34" s="10">
        <f>+L26+L32</f>
        <v>20719852604.850002</v>
      </c>
      <c r="M34" s="11">
        <f t="shared" si="11"/>
        <v>0.89842074801603267</v>
      </c>
      <c r="N34" s="10">
        <f>+N26+N32</f>
        <v>20719616781.850002</v>
      </c>
      <c r="O34" s="12">
        <f>+N34/E34</f>
        <v>0.89841052264039412</v>
      </c>
    </row>
    <row r="35" spans="1:15" ht="0" hidden="1" customHeight="1" x14ac:dyDescent="0.2"/>
    <row r="37" spans="1:15" x14ac:dyDescent="0.2">
      <c r="N37" s="41"/>
    </row>
    <row r="39" spans="1:15" x14ac:dyDescent="0.2">
      <c r="J39" s="41"/>
      <c r="K39" s="42"/>
      <c r="L39" s="41"/>
      <c r="M39" s="42"/>
    </row>
  </sheetData>
  <mergeCells count="11">
    <mergeCell ref="A17:D17"/>
    <mergeCell ref="A19:B19"/>
    <mergeCell ref="A26:D26"/>
    <mergeCell ref="A32:D32"/>
    <mergeCell ref="A34:D34"/>
    <mergeCell ref="A13:C13"/>
    <mergeCell ref="A1:M3"/>
    <mergeCell ref="N1:O3"/>
    <mergeCell ref="A5:B5"/>
    <mergeCell ref="A6:C6"/>
    <mergeCell ref="A11:D11"/>
  </mergeCells>
  <printOptions horizontalCentered="1" verticalCentered="1"/>
  <pageMargins left="0.39370078740157483" right="0.59055118110236227" top="0.78740157480314965" bottom="0.78740157480314965" header="0.78740157480314965" footer="0.78740157480314965"/>
  <pageSetup scale="61" fitToHeight="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Oswaldo Rojas Montenegro</dc:creator>
  <cp:lastModifiedBy>Danny Oswaldo Rojas Montenegro</cp:lastModifiedBy>
  <cp:lastPrinted>2019-12-06T13:31:59Z</cp:lastPrinted>
  <dcterms:created xsi:type="dcterms:W3CDTF">2018-03-01T16:09:21Z</dcterms:created>
  <dcterms:modified xsi:type="dcterms:W3CDTF">2020-01-24T19:54:44Z</dcterms:modified>
</cp:coreProperties>
</file>