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mariapaezdiaz/Desktop/"/>
    </mc:Choice>
  </mc:AlternateContent>
  <xr:revisionPtr revIDLastSave="0" documentId="13_ncr:1_{DD84122B-42C0-804E-B416-269E2971BA46}" xr6:coauthVersionLast="47" xr6:coauthVersionMax="47" xr10:uidLastSave="{00000000-0000-0000-0000-000000000000}"/>
  <bookViews>
    <workbookView xWindow="0" yWindow="500" windowWidth="28800" windowHeight="16500" tabRatio="981" activeTab="2" xr2:uid="{206B20B5-D4A2-4E8B-BCBE-A3A8792FE880}"/>
  </bookViews>
  <sheets>
    <sheet name="1. INDICE" sheetId="20" r:id="rId1"/>
    <sheet name="Instrucciones" sheetId="23" r:id="rId2"/>
    <sheet name="2. PAI 2025" sheetId="2" r:id="rId3"/>
    <sheet name="Entregables 2025" sheetId="22" r:id="rId4"/>
    <sheet name="Lista desplegable" sheetId="21" state="hidden" r:id="rId5"/>
    <sheet name="acciones Q3" sheetId="15" state="hidden" r:id="rId6"/>
    <sheet name="tablas q3" sheetId="19" state="hidden" r:id="rId7"/>
    <sheet name=" Seguimiento" sheetId="18" state="hidden" r:id="rId8"/>
    <sheet name="4. Control de Ajustes PAI" sheetId="4" state="hidden" r:id="rId9"/>
    <sheet name="Control de Formato" sheetId="7" state="hidden" r:id="rId10"/>
    <sheet name="Objetivos Estratégicos" sheetId="5" state="hidden" r:id="rId11"/>
    <sheet name="Plataforma Estratégica" sheetId="11" state="hidden" r:id="rId12"/>
  </sheets>
  <externalReferences>
    <externalReference r:id="rId13"/>
  </externalReferences>
  <definedNames>
    <definedName name="_xlnm._FilterDatabase" localSheetId="7" hidden="1">' Seguimiento'!$A$40:$Y$93</definedName>
    <definedName name="_xlnm._FilterDatabase" localSheetId="2" hidden="1">'2. PAI 2025'!$A$1:$AG$22</definedName>
    <definedName name="_xlnm._FilterDatabase" localSheetId="10" hidden="1">'Objetivos Estratégicos'!$A$1:$E$16</definedName>
    <definedName name="_xlnm.Print_Area" localSheetId="10">'Objetivos Estratégicos'!$A$1:$E$26</definedName>
    <definedName name="Objetivos_">'Objetivos Estratégicos'!$D$2:$E$6</definedName>
    <definedName name="P1E">#REF!</definedName>
    <definedName name="Planes_ins" localSheetId="7">#REF!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9" i="2" l="1"/>
  <c r="U50" i="2"/>
  <c r="U51" i="2"/>
  <c r="U55" i="2"/>
  <c r="U52" i="2"/>
  <c r="U53" i="2"/>
  <c r="U54" i="2"/>
  <c r="Q49" i="2"/>
  <c r="Q50" i="2"/>
  <c r="Q51" i="2"/>
  <c r="Q55" i="2"/>
  <c r="Q52" i="2"/>
  <c r="Q53" i="2"/>
  <c r="Q54" i="2"/>
  <c r="M49" i="2"/>
  <c r="M50" i="2"/>
  <c r="M51" i="2"/>
  <c r="M55" i="2"/>
  <c r="M52" i="2"/>
  <c r="M53" i="2"/>
  <c r="M54" i="2"/>
  <c r="U34" i="2"/>
  <c r="M34" i="2"/>
  <c r="Q34" i="2"/>
  <c r="I34" i="2"/>
  <c r="I33" i="2"/>
  <c r="I49" i="2"/>
  <c r="I50" i="2"/>
  <c r="I51" i="2"/>
  <c r="I55" i="2"/>
  <c r="I52" i="2"/>
  <c r="I53" i="2"/>
  <c r="I54" i="2"/>
  <c r="Q48" i="2"/>
  <c r="G34" i="2" l="1"/>
  <c r="G51" i="2"/>
  <c r="G49" i="2"/>
  <c r="G50" i="2"/>
  <c r="G53" i="2"/>
  <c r="G52" i="2"/>
  <c r="G55" i="2"/>
  <c r="G54" i="2"/>
  <c r="M48" i="2" l="1"/>
  <c r="U37" i="2"/>
  <c r="U38" i="2"/>
  <c r="U39" i="2"/>
  <c r="U40" i="2"/>
  <c r="U41" i="2"/>
  <c r="U42" i="2"/>
  <c r="U43" i="2"/>
  <c r="U44" i="2"/>
  <c r="U45" i="2"/>
  <c r="U46" i="2"/>
  <c r="Q37" i="2"/>
  <c r="Q38" i="2"/>
  <c r="Q39" i="2"/>
  <c r="Q40" i="2"/>
  <c r="G40" i="2" s="1"/>
  <c r="Q41" i="2"/>
  <c r="Q42" i="2"/>
  <c r="Q43" i="2"/>
  <c r="Q44" i="2"/>
  <c r="Q45" i="2"/>
  <c r="Q46" i="2"/>
  <c r="M37" i="2"/>
  <c r="M38" i="2"/>
  <c r="G38" i="2" s="1"/>
  <c r="M39" i="2"/>
  <c r="M40" i="2"/>
  <c r="M41" i="2"/>
  <c r="M42" i="2"/>
  <c r="M43" i="2"/>
  <c r="M44" i="2"/>
  <c r="M45" i="2"/>
  <c r="M46" i="2"/>
  <c r="I37" i="2"/>
  <c r="I38" i="2"/>
  <c r="I39" i="2"/>
  <c r="I40" i="2"/>
  <c r="I41" i="2"/>
  <c r="I42" i="2"/>
  <c r="I43" i="2"/>
  <c r="I44" i="2"/>
  <c r="I45" i="2"/>
  <c r="I46" i="2"/>
  <c r="U36" i="2"/>
  <c r="Q36" i="2"/>
  <c r="M36" i="2"/>
  <c r="I36" i="2"/>
  <c r="U32" i="2"/>
  <c r="U33" i="2"/>
  <c r="Q32" i="2"/>
  <c r="Q33" i="2"/>
  <c r="M32" i="2"/>
  <c r="M33" i="2"/>
  <c r="I32" i="2"/>
  <c r="I31" i="2"/>
  <c r="M31" i="2"/>
  <c r="Q31" i="2"/>
  <c r="U31" i="2"/>
  <c r="U25" i="2"/>
  <c r="U26" i="2"/>
  <c r="U27" i="2"/>
  <c r="U29" i="2"/>
  <c r="U28" i="2"/>
  <c r="U24" i="2"/>
  <c r="Q25" i="2"/>
  <c r="Q26" i="2"/>
  <c r="Q27" i="2"/>
  <c r="Q29" i="2"/>
  <c r="Q28" i="2"/>
  <c r="Q24" i="2"/>
  <c r="M25" i="2"/>
  <c r="M26" i="2"/>
  <c r="M27" i="2"/>
  <c r="M29" i="2"/>
  <c r="M28" i="2"/>
  <c r="M24" i="2"/>
  <c r="I25" i="2"/>
  <c r="I26" i="2"/>
  <c r="I27" i="2"/>
  <c r="I29" i="2"/>
  <c r="I28" i="2"/>
  <c r="I24" i="2"/>
  <c r="U15" i="2"/>
  <c r="U16" i="2"/>
  <c r="U17" i="2"/>
  <c r="U18" i="2"/>
  <c r="U19" i="2"/>
  <c r="U20" i="2"/>
  <c r="U21" i="2"/>
  <c r="U22" i="2"/>
  <c r="Q15" i="2"/>
  <c r="Q16" i="2"/>
  <c r="Q17" i="2"/>
  <c r="Q18" i="2"/>
  <c r="Q19" i="2"/>
  <c r="Q20" i="2"/>
  <c r="Q21" i="2"/>
  <c r="Q22" i="2"/>
  <c r="I15" i="2"/>
  <c r="I16" i="2"/>
  <c r="I17" i="2"/>
  <c r="I18" i="2"/>
  <c r="I19" i="2"/>
  <c r="I20" i="2"/>
  <c r="I21" i="2"/>
  <c r="I22" i="2"/>
  <c r="U6" i="2"/>
  <c r="U7" i="2"/>
  <c r="U8" i="2"/>
  <c r="Q6" i="2"/>
  <c r="Q7" i="2"/>
  <c r="M6" i="2"/>
  <c r="M7" i="2"/>
  <c r="M8" i="2"/>
  <c r="I6" i="2"/>
  <c r="I7" i="2"/>
  <c r="I8" i="2"/>
  <c r="G8" i="2" s="1"/>
  <c r="I9" i="2"/>
  <c r="G9" i="2" s="1"/>
  <c r="I10" i="2"/>
  <c r="C20" i="22"/>
  <c r="F92" i="22"/>
  <c r="F91" i="22"/>
  <c r="G37" i="2" l="1"/>
  <c r="G39" i="2"/>
  <c r="G31" i="2"/>
  <c r="G33" i="2"/>
  <c r="G32" i="2"/>
  <c r="G6" i="2"/>
  <c r="G7" i="2"/>
  <c r="G24" i="2"/>
  <c r="G25" i="2"/>
  <c r="G41" i="2"/>
  <c r="G45" i="2"/>
  <c r="G42" i="2"/>
  <c r="G26" i="2"/>
  <c r="G46" i="2"/>
  <c r="G44" i="2"/>
  <c r="G43" i="2"/>
  <c r="G27" i="2"/>
  <c r="G28" i="2"/>
  <c r="G29" i="2"/>
  <c r="C127" i="22"/>
  <c r="C125" i="22"/>
  <c r="C122" i="22"/>
  <c r="C118" i="22"/>
  <c r="C115" i="22"/>
  <c r="C112" i="22"/>
  <c r="C109" i="22"/>
  <c r="C107" i="22"/>
  <c r="C104" i="22"/>
  <c r="C101" i="22"/>
  <c r="G36" i="2"/>
  <c r="U48" i="2"/>
  <c r="I48" i="2"/>
  <c r="G48" i="2" s="1"/>
  <c r="C96" i="22" l="1"/>
  <c r="C95" i="22"/>
  <c r="C93" i="22"/>
  <c r="B74" i="22" l="1"/>
  <c r="C74" i="22"/>
  <c r="B87" i="22"/>
  <c r="C87" i="22"/>
  <c r="B89" i="22"/>
  <c r="C89" i="22"/>
  <c r="B91" i="22"/>
  <c r="C91" i="22"/>
  <c r="B92" i="22"/>
  <c r="C92" i="22"/>
  <c r="C73" i="22"/>
  <c r="B73" i="22"/>
  <c r="C36" i="22" l="1"/>
  <c r="M22" i="2"/>
  <c r="G22" i="2" s="1"/>
  <c r="M21" i="2"/>
  <c r="G21" i="2" s="1"/>
  <c r="M20" i="2"/>
  <c r="G20" i="2" s="1"/>
  <c r="M19" i="2"/>
  <c r="G19" i="2" s="1"/>
  <c r="M18" i="2"/>
  <c r="G18" i="2" s="1"/>
  <c r="M17" i="2"/>
  <c r="G17" i="2" s="1"/>
  <c r="M16" i="2"/>
  <c r="G16" i="2" s="1"/>
  <c r="M15" i="2"/>
  <c r="G15" i="2" s="1"/>
  <c r="U14" i="2"/>
  <c r="Q14" i="2"/>
  <c r="M14" i="2"/>
  <c r="I14" i="2"/>
  <c r="G14" i="2" l="1"/>
  <c r="C24" i="22"/>
  <c r="C22" i="22"/>
  <c r="C21" i="22"/>
  <c r="C16" i="22"/>
  <c r="C13" i="22"/>
  <c r="C8" i="22"/>
  <c r="C3" i="22"/>
  <c r="B24" i="22"/>
  <c r="B22" i="22"/>
  <c r="B21" i="22"/>
  <c r="B16" i="22"/>
  <c r="B13" i="22"/>
  <c r="B8" i="22"/>
  <c r="B3" i="22"/>
  <c r="Q11" i="2"/>
  <c r="G11" i="2" s="1"/>
  <c r="U10" i="2"/>
  <c r="Q10" i="2"/>
  <c r="M10" i="2"/>
  <c r="G10" i="2" l="1"/>
  <c r="U12" i="2"/>
  <c r="Q12" i="2"/>
  <c r="M12" i="2"/>
  <c r="I12" i="2"/>
  <c r="G12" i="2" l="1"/>
  <c r="U5" i="2"/>
  <c r="Q5" i="2"/>
  <c r="M5" i="2"/>
  <c r="I5" i="2"/>
  <c r="G5" i="2" l="1"/>
  <c r="G42" i="18" s="1"/>
  <c r="C2" i="5"/>
  <c r="A36" i="21"/>
  <c r="D42" i="18"/>
  <c r="E42" i="18"/>
  <c r="F42" i="18"/>
  <c r="D43" i="18"/>
  <c r="E43" i="18"/>
  <c r="F43" i="18"/>
  <c r="G43" i="18"/>
  <c r="D44" i="18"/>
  <c r="E44" i="18"/>
  <c r="F44" i="18"/>
  <c r="G44" i="18"/>
  <c r="D45" i="18"/>
  <c r="E45" i="18"/>
  <c r="F45" i="18"/>
  <c r="G45" i="18"/>
  <c r="D46" i="18"/>
  <c r="E46" i="18"/>
  <c r="F46" i="18"/>
  <c r="G46" i="18"/>
  <c r="D47" i="18"/>
  <c r="E47" i="18"/>
  <c r="F47" i="18"/>
  <c r="G47" i="18"/>
  <c r="D48" i="18"/>
  <c r="E48" i="18"/>
  <c r="F48" i="18"/>
  <c r="G48" i="18"/>
  <c r="D41" i="18"/>
  <c r="E41" i="18"/>
  <c r="F41" i="18"/>
  <c r="G41" i="18"/>
  <c r="C42" i="18"/>
  <c r="C43" i="18"/>
  <c r="C44" i="18"/>
  <c r="C45" i="18"/>
  <c r="C46" i="18"/>
  <c r="C47" i="18"/>
  <c r="C48" i="18"/>
  <c r="C41" i="18"/>
  <c r="E4" i="18"/>
  <c r="L49" i="18" l="1"/>
  <c r="V49" i="18"/>
  <c r="U49" i="18"/>
  <c r="M49" i="18"/>
  <c r="W49" i="18"/>
  <c r="N49" i="18"/>
  <c r="O49" i="18"/>
  <c r="T49" i="18"/>
  <c r="L60" i="18"/>
  <c r="M60" i="18"/>
  <c r="V60" i="18"/>
  <c r="W60" i="18"/>
  <c r="N60" i="18"/>
  <c r="O60" i="18"/>
  <c r="T60" i="18"/>
  <c r="U60" i="18"/>
  <c r="D10" i="18"/>
  <c r="L9" i="18"/>
  <c r="N9" i="18" s="1"/>
  <c r="F9" i="18"/>
  <c r="H9" i="18" s="1"/>
  <c r="E9" i="18"/>
  <c r="L8" i="18"/>
  <c r="N8" i="18" s="1"/>
  <c r="F8" i="18"/>
  <c r="H8" i="18" s="1"/>
  <c r="E8" i="18"/>
  <c r="L7" i="18"/>
  <c r="N7" i="18" s="1"/>
  <c r="F7" i="18"/>
  <c r="H7" i="18" s="1"/>
  <c r="E7" i="18"/>
  <c r="L6" i="18"/>
  <c r="N6" i="18" s="1"/>
  <c r="F6" i="18"/>
  <c r="H6" i="18" s="1"/>
  <c r="E6" i="18"/>
  <c r="L5" i="18"/>
  <c r="N5" i="18" s="1"/>
  <c r="F5" i="18"/>
  <c r="H5" i="18" s="1"/>
  <c r="E5" i="18"/>
  <c r="L4" i="18"/>
  <c r="N4" i="18" s="1"/>
  <c r="F4" i="18"/>
  <c r="H4" i="18" s="1"/>
  <c r="G17" i="19"/>
  <c r="H10" i="18" l="1"/>
  <c r="E10" i="18"/>
  <c r="G10" i="18"/>
  <c r="E20" i="19"/>
  <c r="E14" i="19"/>
  <c r="E13" i="19"/>
  <c r="E12" i="19"/>
  <c r="E11" i="19"/>
  <c r="E10" i="19"/>
  <c r="E9" i="19"/>
  <c r="E8" i="19"/>
  <c r="E4" i="19"/>
  <c r="E3" i="19"/>
  <c r="E2" i="19"/>
  <c r="J5" i="18"/>
  <c r="J8" i="18"/>
  <c r="N93" i="18"/>
  <c r="M93" i="18"/>
  <c r="J9" i="18"/>
  <c r="J7" i="18"/>
  <c r="J6" i="18"/>
  <c r="U66" i="18"/>
  <c r="L66" i="18"/>
  <c r="J4" i="18"/>
  <c r="D42" i="15"/>
  <c r="L37" i="15"/>
  <c r="G36" i="15"/>
  <c r="G35" i="15"/>
  <c r="G34" i="15"/>
  <c r="G33" i="15"/>
  <c r="G32" i="15"/>
  <c r="G31" i="15"/>
  <c r="G30" i="15"/>
  <c r="G29" i="15"/>
  <c r="L26" i="15"/>
  <c r="G25" i="15"/>
  <c r="G24" i="15"/>
  <c r="G23" i="15"/>
  <c r="G22" i="15"/>
  <c r="L21" i="15"/>
  <c r="G20" i="15"/>
  <c r="L19" i="15"/>
  <c r="L16" i="15"/>
  <c r="G15" i="15"/>
  <c r="G14" i="15"/>
  <c r="G13" i="15"/>
  <c r="G12" i="15"/>
  <c r="G11" i="15"/>
  <c r="G10" i="15"/>
  <c r="G9" i="15"/>
  <c r="L7" i="15"/>
  <c r="G6" i="15"/>
  <c r="G5" i="15"/>
  <c r="G4" i="15"/>
  <c r="G3" i="15"/>
  <c r="J10" i="18" l="1"/>
  <c r="O93" i="18"/>
  <c r="I7" i="18"/>
  <c r="K7" i="18" s="1"/>
  <c r="U84" i="18"/>
  <c r="T93" i="18"/>
  <c r="I8" i="18"/>
  <c r="K8" i="18" s="1"/>
  <c r="I4" i="18"/>
  <c r="K4" i="18" s="1"/>
  <c r="O66" i="18"/>
  <c r="M66" i="18"/>
  <c r="N84" i="18"/>
  <c r="I9" i="18"/>
  <c r="K9" i="18" s="1"/>
  <c r="U93" i="18"/>
  <c r="T66" i="18"/>
  <c r="N66" i="18"/>
  <c r="L93" i="18"/>
  <c r="I5" i="18"/>
  <c r="K5" i="18" s="1"/>
  <c r="T84" i="18"/>
  <c r="L84" i="18"/>
  <c r="M84" i="18"/>
  <c r="O84" i="18"/>
  <c r="V66" i="18"/>
  <c r="W66" i="18"/>
  <c r="W93" i="18"/>
  <c r="V93" i="18"/>
  <c r="W84" i="18"/>
  <c r="V84" i="18"/>
  <c r="T75" i="18"/>
  <c r="U75" i="18"/>
  <c r="L75" i="18"/>
  <c r="V75" i="18"/>
  <c r="W75" i="18"/>
  <c r="M75" i="18"/>
  <c r="N75" i="18"/>
  <c r="O75" i="18"/>
  <c r="I6" i="18" l="1"/>
  <c r="K6" i="18" s="1"/>
  <c r="K10" i="18" s="1"/>
  <c r="A11" i="5" l="1"/>
  <c r="A12" i="5"/>
  <c r="V16" i="11"/>
  <c r="U16" i="11"/>
  <c r="T16" i="11"/>
  <c r="A2" i="5"/>
  <c r="A13" i="5" l="1"/>
  <c r="A14" i="5" s="1"/>
  <c r="A15" i="5" s="1"/>
  <c r="A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Maria Teresa Paez Diaz</author>
  </authors>
  <commentList>
    <comment ref="Y3" authorId="0" shapeId="0" xr:uid="{6658D08D-CC46-4AE7-AA80-317655C17AA1}">
      <text>
        <r>
          <rPr>
            <sz val="9"/>
            <color rgb="FF000000"/>
            <rFont val="Tahoma"/>
            <family val="2"/>
          </rPr>
          <t xml:space="preserve">El criterio debe alinearse a la actividad o producto formulado, recuerde ue este debe eser estratégico.
</t>
        </r>
      </text>
    </comment>
    <comment ref="D4" authorId="1" shapeId="0" xr:uid="{68505117-51C6-40A5-ACE3-66FEE5A61149}">
      <text>
        <r>
          <rPr>
            <sz val="12"/>
            <color theme="1"/>
            <rFont val="Calibri"/>
            <family val="2"/>
            <scheme val="minor"/>
          </rPr>
          <t>Describir y listar de manera General el entregable y diligenciar la pestaña de "Entregables 2025"</t>
        </r>
      </text>
    </comment>
    <comment ref="AB4"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1" authorId="0" shapeId="0" xr:uid="{9F9ACA7B-6F73-4A8A-B869-6F7E4CBAA66F}">
      <text>
        <r>
          <rPr>
            <sz val="9"/>
            <color indexed="81"/>
            <rFont val="Tahoma"/>
            <family val="2"/>
          </rPr>
          <t xml:space="preserve">El criterio debe alinearse a la actividad o producto formlulado, recuerde ue este debe eser estratégico.
</t>
        </r>
      </text>
    </comment>
    <comment ref="H2" authorId="0" shapeId="0" xr:uid="{1CC47069-0FE6-41B0-8C16-15B19526C421}">
      <text>
        <r>
          <rPr>
            <b/>
            <sz val="9"/>
            <color indexed="81"/>
            <rFont val="Tahoma"/>
            <family val="2"/>
          </rPr>
          <t>Nota: Asigne el peso de la meta en primer trimestre</t>
        </r>
        <r>
          <rPr>
            <sz val="9"/>
            <color indexed="81"/>
            <rFont val="Tahoma"/>
            <family val="2"/>
          </rPr>
          <t xml:space="preserve">
</t>
        </r>
      </text>
    </comment>
    <comment ref="I2" authorId="0" shapeId="0" xr:uid="{7AACB9CE-3ED3-48CF-A6B8-734D07674F38}">
      <text>
        <r>
          <rPr>
            <b/>
            <sz val="9"/>
            <color indexed="81"/>
            <rFont val="Tahoma"/>
            <family val="2"/>
          </rPr>
          <t xml:space="preserve">Nota: Asigne el avance al segundo trimestre </t>
        </r>
        <r>
          <rPr>
            <sz val="9"/>
            <color indexed="81"/>
            <rFont val="Tahoma"/>
            <family val="2"/>
          </rPr>
          <t xml:space="preserve">
</t>
        </r>
      </text>
    </comment>
    <comment ref="J2" authorId="0" shapeId="0" xr:uid="{B4173EC8-3418-44E6-862E-B3DDD21BE6DA}">
      <text>
        <r>
          <rPr>
            <b/>
            <sz val="9"/>
            <color indexed="81"/>
            <rFont val="Tahoma"/>
            <family val="2"/>
          </rPr>
          <t>Nota. Asigne el avance del tercer triestre del año</t>
        </r>
        <r>
          <rPr>
            <sz val="9"/>
            <color indexed="81"/>
            <rFont val="Tahoma"/>
            <family val="2"/>
          </rPr>
          <t xml:space="preserve">
</t>
        </r>
      </text>
    </comment>
    <comment ref="K2" authorId="0" shapeId="0" xr:uid="{6629DD5B-7132-4589-BDC5-A4334906616A}">
      <text>
        <r>
          <rPr>
            <b/>
            <sz val="9"/>
            <color indexed="81"/>
            <rFont val="Tahoma"/>
            <family val="2"/>
          </rPr>
          <t xml:space="preserve">Nota: Asigne el avance del cuarto trimestre del año </t>
        </r>
        <r>
          <rPr>
            <sz val="9"/>
            <color indexed="81"/>
            <rFont val="Tahoma"/>
            <family val="2"/>
          </rPr>
          <t xml:space="preserve">
</t>
        </r>
      </text>
    </comment>
    <comment ref="L2" authorId="0" shapeId="0" xr:uid="{EA15953E-E049-409A-BB27-BFC7ED6EFFC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 authorId="0" shapeId="0" xr:uid="{F6905788-E752-426E-A462-5E3BABC0FC4A}">
      <text>
        <r>
          <rPr>
            <b/>
            <sz val="9"/>
            <color indexed="81"/>
            <rFont val="Tahoma"/>
            <family val="2"/>
          </rPr>
          <t>Nota. Alinear tanto la actividad como el producto formulado con los cinco (05) objetivos estratégicos de la Agencia.</t>
        </r>
      </text>
    </comment>
    <comment ref="N27" authorId="0" shapeId="0" xr:uid="{2E376F2A-E9ED-8D4D-B449-7992730416FB}">
      <text>
        <r>
          <rPr>
            <sz val="9"/>
            <color indexed="81"/>
            <rFont val="Tahoma"/>
            <family val="2"/>
          </rPr>
          <t xml:space="preserve">El criterio debe alinearse a la actividad o producto formlulado, recuerde ue este debe eser estratégico.
</t>
        </r>
      </text>
    </comment>
    <comment ref="H28" authorId="0" shapeId="0" xr:uid="{B97079B4-0994-AC41-A9F0-26D1165892F6}">
      <text>
        <r>
          <rPr>
            <b/>
            <sz val="9"/>
            <color indexed="81"/>
            <rFont val="Tahoma"/>
            <family val="2"/>
          </rPr>
          <t>Nota: Asigne el peso de la meta en primer trimestre</t>
        </r>
        <r>
          <rPr>
            <sz val="9"/>
            <color indexed="81"/>
            <rFont val="Tahoma"/>
            <family val="2"/>
          </rPr>
          <t xml:space="preserve">
</t>
        </r>
      </text>
    </comment>
    <comment ref="I28" authorId="0" shapeId="0" xr:uid="{764A8B3A-E8EC-FF45-84B3-5EF1A987EC1C}">
      <text>
        <r>
          <rPr>
            <b/>
            <sz val="9"/>
            <color indexed="81"/>
            <rFont val="Tahoma"/>
            <family val="2"/>
          </rPr>
          <t xml:space="preserve">Nota: Asigne el avance al segundo trimestre </t>
        </r>
        <r>
          <rPr>
            <sz val="9"/>
            <color indexed="81"/>
            <rFont val="Tahoma"/>
            <family val="2"/>
          </rPr>
          <t xml:space="preserve">
</t>
        </r>
      </text>
    </comment>
    <comment ref="J28" authorId="0" shapeId="0" xr:uid="{6EEFD1AC-FC2D-1749-B0C8-BF34335B827E}">
      <text>
        <r>
          <rPr>
            <b/>
            <sz val="9"/>
            <color indexed="81"/>
            <rFont val="Tahoma"/>
            <family val="2"/>
          </rPr>
          <t>Nota. Asigne el avance del tercer triestre del año</t>
        </r>
        <r>
          <rPr>
            <sz val="9"/>
            <color indexed="81"/>
            <rFont val="Tahoma"/>
            <family val="2"/>
          </rPr>
          <t xml:space="preserve">
</t>
        </r>
      </text>
    </comment>
    <comment ref="K28" authorId="0" shapeId="0" xr:uid="{D3E99A51-70A4-2E40-B3CA-C79DC51831FA}">
      <text>
        <r>
          <rPr>
            <b/>
            <sz val="9"/>
            <color indexed="81"/>
            <rFont val="Tahoma"/>
            <family val="2"/>
          </rPr>
          <t xml:space="preserve">Nota: Asigne el avance del cuarto trimestre del año </t>
        </r>
        <r>
          <rPr>
            <sz val="9"/>
            <color indexed="81"/>
            <rFont val="Tahoma"/>
            <family val="2"/>
          </rPr>
          <t xml:space="preserve">
</t>
        </r>
      </text>
    </comment>
    <comment ref="L28" authorId="0" shapeId="0" xr:uid="{5D6D5D14-288A-DE44-9401-280566171AF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8" authorId="0" shapeId="0" xr:uid="{C62ED2D0-3316-4442-B145-5EDF0347B0E7}">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F1" authorId="0" shapeId="0" xr:uid="{D6A80FCF-8EE9-B94A-A8CD-4A40F92FBFA3}">
      <text>
        <r>
          <rPr>
            <b/>
            <sz val="9"/>
            <color indexed="81"/>
            <rFont val="Tahoma"/>
            <family val="2"/>
          </rPr>
          <t>Nota. Asigne el avance del tercer triestre del año</t>
        </r>
        <r>
          <rPr>
            <sz val="9"/>
            <color indexed="81"/>
            <rFont val="Tahoma"/>
            <family val="2"/>
          </rPr>
          <t xml:space="preserve">
</t>
        </r>
      </text>
    </comment>
    <comment ref="G1" authorId="0" shapeId="0" xr:uid="{B1789953-C452-8A41-B952-F33E9DDAAA79}">
      <text>
        <r>
          <rPr>
            <b/>
            <sz val="9"/>
            <color rgb="FF000000"/>
            <rFont val="Tahoma"/>
            <family val="2"/>
          </rPr>
          <t xml:space="preserve">Nota: Asigne el avance del cuarto trimestre del año </t>
        </r>
        <r>
          <rPr>
            <sz val="9"/>
            <color rgb="FF000000"/>
            <rFont val="Tahoma"/>
            <family val="2"/>
          </rPr>
          <t xml:space="preserve">
</t>
        </r>
      </text>
    </comment>
    <comment ref="F6" authorId="0" shapeId="0" xr:uid="{FA61E7D0-CA9B-FE40-8BD0-3AD7411711A5}">
      <text>
        <r>
          <rPr>
            <b/>
            <sz val="9"/>
            <color indexed="81"/>
            <rFont val="Tahoma"/>
            <family val="2"/>
          </rPr>
          <t>Nota. Asigne el avance del tercer triestre del año</t>
        </r>
        <r>
          <rPr>
            <sz val="9"/>
            <color indexed="81"/>
            <rFont val="Tahoma"/>
            <family val="2"/>
          </rPr>
          <t xml:space="preserve">
</t>
        </r>
      </text>
    </comment>
    <comment ref="G6" authorId="0" shapeId="0" xr:uid="{2BEC5D5B-ED31-4F46-AEC1-B5640799B91C}">
      <text>
        <r>
          <rPr>
            <b/>
            <sz val="9"/>
            <color rgb="FF000000"/>
            <rFont val="Tahoma"/>
            <family val="2"/>
          </rPr>
          <t xml:space="preserve">Nota: Asigne el avance del cuarto trimestre del año </t>
        </r>
        <r>
          <rPr>
            <sz val="9"/>
            <color rgb="FF000000"/>
            <rFont val="Tahoma"/>
            <family val="2"/>
          </rPr>
          <t xml:space="preserve">
</t>
        </r>
      </text>
    </comment>
    <comment ref="F16" authorId="0" shapeId="0" xr:uid="{7C0D21A5-7B37-F642-BFDE-869FBBE97456}">
      <text>
        <r>
          <rPr>
            <b/>
            <sz val="9"/>
            <color indexed="81"/>
            <rFont val="Tahoma"/>
            <family val="2"/>
          </rPr>
          <t>Nota. Asigne el avance del tercer triestre del año</t>
        </r>
        <r>
          <rPr>
            <sz val="9"/>
            <color indexed="81"/>
            <rFont val="Tahoma"/>
            <family val="2"/>
          </rPr>
          <t xml:space="preserve">
</t>
        </r>
      </text>
    </comment>
    <comment ref="G16" authorId="0" shapeId="0" xr:uid="{2A1BE47B-CC69-E64E-B5E4-AFDFE1B46DA9}">
      <text>
        <r>
          <rPr>
            <b/>
            <sz val="9"/>
            <color rgb="FF000000"/>
            <rFont val="Tahoma"/>
            <family val="2"/>
          </rPr>
          <t xml:space="preserve">Nota: Asigne el avance del cuarto trimestre del año </t>
        </r>
        <r>
          <rPr>
            <sz val="9"/>
            <color rgb="FF000000"/>
            <rFont val="Tahoma"/>
            <family val="2"/>
          </rPr>
          <t xml:space="preserve">
</t>
        </r>
      </text>
    </comment>
    <comment ref="F19" authorId="0" shapeId="0" xr:uid="{83E9A22F-CE77-064F-8282-896C69AD72EF}">
      <text>
        <r>
          <rPr>
            <b/>
            <sz val="9"/>
            <color indexed="81"/>
            <rFont val="Tahoma"/>
            <family val="2"/>
          </rPr>
          <t>Nota. Asigne el avance del tercer triestre del año</t>
        </r>
        <r>
          <rPr>
            <sz val="9"/>
            <color indexed="81"/>
            <rFont val="Tahoma"/>
            <family val="2"/>
          </rPr>
          <t xml:space="preserve">
</t>
        </r>
      </text>
    </comment>
    <comment ref="G19" authorId="0" shapeId="0" xr:uid="{3DA411BB-0E90-514B-B0DD-E70842FD5E16}">
      <text>
        <r>
          <rPr>
            <b/>
            <sz val="9"/>
            <color rgb="FF000000"/>
            <rFont val="Tahoma"/>
            <family val="2"/>
          </rPr>
          <t xml:space="preserve">Nota: Asigne el avance del cuarto trimestre del año </t>
        </r>
        <r>
          <rPr>
            <sz val="9"/>
            <color rgb="FF000000"/>
            <rFont val="Tahoma"/>
            <family val="2"/>
          </rPr>
          <t xml:space="preserve">
</t>
        </r>
      </text>
    </comment>
    <comment ref="F21" authorId="0" shapeId="0" xr:uid="{9E3B4425-3C4E-7541-937E-F7CEACC648E7}">
      <text>
        <r>
          <rPr>
            <b/>
            <sz val="9"/>
            <color indexed="81"/>
            <rFont val="Tahoma"/>
            <family val="2"/>
          </rPr>
          <t>Nota. Asigne el avance del tercer triestre del año</t>
        </r>
        <r>
          <rPr>
            <sz val="9"/>
            <color indexed="81"/>
            <rFont val="Tahoma"/>
            <family val="2"/>
          </rPr>
          <t xml:space="preserve">
</t>
        </r>
      </text>
    </comment>
    <comment ref="G21" authorId="0" shapeId="0" xr:uid="{620CF34C-9FCE-154B-A027-5C73567D0D39}">
      <text>
        <r>
          <rPr>
            <b/>
            <sz val="9"/>
            <color rgb="FF000000"/>
            <rFont val="Tahoma"/>
            <family val="2"/>
          </rPr>
          <t xml:space="preserve">Nota: Asigne el avance del cuarto trimestre del año </t>
        </r>
        <r>
          <rPr>
            <sz val="9"/>
            <color rgb="FF000000"/>
            <rFont val="Tahoma"/>
            <family val="2"/>
          </rPr>
          <t xml:space="preserve">
</t>
        </r>
      </text>
    </comment>
    <comment ref="F26" authorId="0" shapeId="0" xr:uid="{73650833-C0E4-AC45-967C-AB28CF6B582D}">
      <text>
        <r>
          <rPr>
            <b/>
            <sz val="9"/>
            <color rgb="FF000000"/>
            <rFont val="Tahoma"/>
            <family val="2"/>
          </rPr>
          <t>Nota. Asigne el avance del tercer triestre del año</t>
        </r>
        <r>
          <rPr>
            <sz val="9"/>
            <color rgb="FF000000"/>
            <rFont val="Tahoma"/>
            <family val="2"/>
          </rPr>
          <t xml:space="preserve">
</t>
        </r>
      </text>
    </comment>
    <comment ref="G26" authorId="0" shapeId="0" xr:uid="{A66B21B1-2333-9942-8149-16E3CE7E3213}">
      <text>
        <r>
          <rPr>
            <b/>
            <sz val="9"/>
            <color rgb="FF000000"/>
            <rFont val="Tahoma"/>
            <family val="2"/>
          </rPr>
          <t xml:space="preserve">Nota: Asigne el avance del cuarto trimestre del año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7DA0A2CE-5318-45EC-B79B-44D22803CD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<sst xmlns="http://schemas.openxmlformats.org/spreadsheetml/2006/main" count="2045" uniqueCount="803">
  <si>
    <t xml:space="preserve">
1
</t>
  </si>
  <si>
    <r>
      <t xml:space="preserve">
</t>
    </r>
    <r>
      <rPr>
        <b/>
        <sz val="11"/>
        <color theme="1"/>
        <rFont val="Verdana"/>
        <family val="2"/>
      </rPr>
      <t>CÓDIGO:</t>
    </r>
    <r>
      <rPr>
        <sz val="11"/>
        <color theme="1"/>
        <rFont val="Verdana"/>
        <family val="2"/>
      </rPr>
      <t xml:space="preserve"> CCE-DES-FM-15
</t>
    </r>
    <r>
      <rPr>
        <b/>
        <sz val="11"/>
        <color theme="1"/>
        <rFont val="Verdana"/>
        <family val="2"/>
      </rPr>
      <t>VERSIÓN:</t>
    </r>
    <r>
      <rPr>
        <sz val="11"/>
        <color theme="1"/>
        <rFont val="Verdana"/>
        <family val="2"/>
      </rPr>
      <t xml:space="preserve"> 04 del 11 de dicimebre de 2023</t>
    </r>
  </si>
  <si>
    <t>PLAN DE ACCIÓN INSTITUCIONAL - PAI
AGENCIA NACIONAL DE CONTRATACIÓN PÚBLICA -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</si>
  <si>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</si>
  <si>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</si>
  <si>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</si>
  <si>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</si>
  <si>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</si>
  <si>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</si>
  <si>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</si>
  <si>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</si>
  <si>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</si>
  <si>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</si>
  <si>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</si>
  <si>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</si>
  <si>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</si>
  <si>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</si>
  <si>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</si>
  <si>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</si>
  <si>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</si>
  <si>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</si>
  <si>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</si>
  <si>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</si>
  <si>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</si>
  <si>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 xml:space="preserve"> 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</si>
  <si>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</si>
  <si>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</si>
  <si>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</si>
  <si>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</si>
  <si>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</si>
  <si>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</si>
  <si>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</si>
  <si>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</si>
  <si>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</si>
  <si>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</si>
  <si>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</si>
  <si>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</si>
  <si>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</si>
  <si>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</si>
  <si>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</si>
  <si>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</si>
  <si>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</si>
  <si>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</si>
  <si>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</si>
  <si>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</si>
  <si>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</si>
  <si>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</si>
  <si>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</si>
  <si>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</si>
  <si>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</si>
  <si>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</si>
  <si>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</si>
  <si>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</si>
  <si>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</si>
  <si>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</si>
  <si>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</si>
  <si>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</si>
  <si>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</si>
  <si>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</si>
  <si>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</si>
  <si>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</si>
  <si>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</si>
  <si>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</si>
  <si>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</si>
  <si>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</si>
  <si>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</si>
  <si>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</si>
  <si>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</si>
  <si>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</si>
  <si>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</si>
  <si>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</si>
  <si>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</si>
  <si>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</si>
  <si>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</si>
  <si>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</si>
  <si>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</si>
  <si>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</si>
  <si>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</si>
  <si>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</si>
  <si>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</si>
  <si>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</si>
  <si>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</si>
  <si>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r>
      <t xml:space="preserve">
</t>
    </r>
    <r>
      <rPr>
        <b/>
        <sz val="9"/>
        <color theme="1"/>
        <rFont val="Century Gothic"/>
        <family val="2"/>
      </rPr>
      <t xml:space="preserve">
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04 del 11 de diciembre de 2023
</t>
    </r>
    <r>
      <rPr>
        <sz val="10"/>
        <color theme="1"/>
        <rFont val="Century Gothic"/>
        <family val="2"/>
      </rPr>
      <t xml:space="preserve">
</t>
    </r>
  </si>
  <si>
    <t>PLAN DE ACCIÓN INSTITUCIONAL - PAI 2025 DE LA AGENCIA NACIONAL DE CONTRATACIÓN PÚBLICA 
- COLOMBIA COMPRA EFICIENTE-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</si>
  <si>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</si>
  <si>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</si>
  <si>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</si>
  <si>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</si>
  <si>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</si>
  <si>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</si>
  <si>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</si>
  <si>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</si>
  <si>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</si>
  <si>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</si>
  <si>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</si>
  <si>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</si>
  <si>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</si>
  <si>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</si>
  <si>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</si>
  <si>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</si>
  <si>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</si>
  <si>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</si>
  <si>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</si>
  <si>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</si>
  <si>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Nombre y apellido</t>
  </si>
  <si>
    <t>Cargo</t>
  </si>
  <si>
    <t>Observaciones</t>
  </si>
  <si>
    <t>DG1</t>
  </si>
  <si>
    <t>Plan Estratégico de Comunicaciones</t>
  </si>
  <si>
    <t>Documento PEC PDF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</si>
  <si>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</si>
  <si>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</si>
  <si>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</si>
  <si>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</si>
  <si>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</si>
  <si>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</si>
  <si>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</si>
  <si>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</si>
  <si>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</si>
  <si>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</si>
  <si>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</si>
  <si>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 xml:space="preserve">Informes trimestrales de implementación.
Documento </t>
  </si>
  <si>
    <t>PEI</t>
  </si>
  <si>
    <t>12.Participación ciudadana en la gestión pública</t>
  </si>
  <si>
    <t>Diana Mabel Montoya Reina</t>
  </si>
  <si>
    <t>Asesor experto código G3 grado 09</t>
  </si>
  <si>
    <t>DG3</t>
  </si>
  <si>
    <t>Elaborar e implementar el Programa de Transparencia y Ética Pública</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</si>
  <si>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</si>
  <si>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</si>
  <si>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</si>
  <si>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</si>
  <si>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</si>
  <si>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</si>
  <si>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</si>
  <si>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4.Fortalecimiento organizacional y simplificación de procesos</t>
  </si>
  <si>
    <t>DG 5</t>
  </si>
  <si>
    <t>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</si>
  <si>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</si>
  <si>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</si>
  <si>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</si>
  <si>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</si>
  <si>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</si>
  <si>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</si>
  <si>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</si>
  <si>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</si>
  <si>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</si>
  <si>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</si>
  <si>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</si>
  <si>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</si>
  <si>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</si>
  <si>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</si>
  <si>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</si>
  <si>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</si>
  <si>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DG 8</t>
  </si>
  <si>
    <t xml:space="preserve">Formular, ejecutar, actualizar y evaluar el Plan Anual de Auditoría basada en riesgos 2025 aprobado por el Comité Institucional de Coordinación de Control Interno CICCI . </t>
  </si>
  <si>
    <t>10.Control interno</t>
  </si>
  <si>
    <t>Edith Cárdenas Herrera</t>
  </si>
  <si>
    <t>Asesora Experta con Funciones de Control Interno</t>
  </si>
  <si>
    <t xml:space="preserve">Subdirección de Gestión Contractual </t>
  </si>
  <si>
    <t>GC1</t>
  </si>
  <si>
    <t>Elaborar Documentos normativos</t>
  </si>
  <si>
    <t>PI-PEI-PES</t>
  </si>
  <si>
    <t>1.• Economía popular y comunitaria
• Transparencia Ambiente y Transición energética</t>
  </si>
  <si>
    <t>Subdirectora de Gestión Contractual</t>
  </si>
  <si>
    <t>GC2</t>
  </si>
  <si>
    <t>Expedición de la Circular Única Externa</t>
  </si>
  <si>
    <t xml:space="preserve">Circular Unica Expedida </t>
  </si>
  <si>
    <t>PI-PEI</t>
  </si>
  <si>
    <t>GC3</t>
  </si>
  <si>
    <t xml:space="preserve">Elaborar documentos de buenas prácticas contractuales </t>
  </si>
  <si>
    <t>Elaborar y/o actualizar ocho (8) documentos de lineamientos normativos en materia de contratación y compras públicas</t>
  </si>
  <si>
    <t>PES</t>
  </si>
  <si>
    <t>GC4</t>
  </si>
  <si>
    <t>Indizar sentencias del Consejo de Estado que contengan temas relacionados con el Sistema de Compra Pública</t>
  </si>
  <si>
    <t>Cuatro (4) informes sobre sentencias del CE indizadas</t>
  </si>
  <si>
    <t xml:space="preserve">Número </t>
  </si>
  <si>
    <t>Articulo 11 del decreto 4170 del 2011</t>
  </si>
  <si>
    <t>GC5</t>
  </si>
  <si>
    <t>Proyectar y Revisar Conceptos Jurídicos.</t>
  </si>
  <si>
    <t xml:space="preserve">Cuatro (4)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</si>
  <si>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</si>
  <si>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</si>
  <si>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</si>
  <si>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</si>
  <si>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</si>
  <si>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Dos (2) Estudios normativos.</t>
  </si>
  <si>
    <t>GC8</t>
  </si>
  <si>
    <t xml:space="preserve">Actualizar el contenido del Curso E-Learning CPS.
</t>
  </si>
  <si>
    <t xml:space="preserve">Ficha metodologica del curso actualizada </t>
  </si>
  <si>
    <t>GC9</t>
  </si>
  <si>
    <t>SN1</t>
  </si>
  <si>
    <t>Estructurar Mecanismos de Agregación de Demanda para la vinculación de actores de la Economía Popular</t>
  </si>
  <si>
    <t xml:space="preserve">(01)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</si>
  <si>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</si>
  <si>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</si>
  <si>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</si>
  <si>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</si>
  <si>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</si>
  <si>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</si>
  <si>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</si>
  <si>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</si>
  <si>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</si>
  <si>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</si>
  <si>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color theme="1"/>
        <rFont val="Verdana"/>
        <family val="2"/>
      </rPr>
      <t>CONPES 4052</t>
    </r>
    <r>
      <rPr>
        <sz val="11"/>
        <color theme="1"/>
        <rFont val="Verdana"/>
        <family val="2"/>
      </rPr>
      <t xml:space="preserve"> Política para la Sostenibilidad de la Caficultura Colombiana</t>
    </r>
  </si>
  <si>
    <t>Subdirección de Negocios</t>
  </si>
  <si>
    <t>SN4</t>
  </si>
  <si>
    <t>Estructurar mecanismos de compra que permitan impulsar la economía regional.</t>
  </si>
  <si>
    <t>(02)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</si>
  <si>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</si>
  <si>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</si>
  <si>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un mecanismo de compra pública que permita a las entidades estatales adquirir productos y servicios para reducir riesgos a la seguridad digital, aprovechando las capacidades de los proveedores nacionales. </t>
  </si>
  <si>
    <t>(01) Documento resultado del proceso de estructuración de MAD para la adquisición estatal de productos y servicios que reduzcan riesgos de seguridad digital.</t>
  </si>
  <si>
    <r>
      <rPr>
        <b/>
        <sz val="11"/>
        <color theme="1"/>
        <rFont val="Verdana"/>
        <family val="2"/>
      </rPr>
      <t xml:space="preserve">CONPES </t>
    </r>
    <r>
      <rPr>
        <sz val="11"/>
        <color theme="1"/>
        <rFont val="Verdana"/>
        <family val="2"/>
      </rPr>
      <t>Política Nacional de Inteligencia Artificial</t>
    </r>
  </si>
  <si>
    <t xml:space="preserve">Estructurar Instrumentos de agregación de demanda de adquisición de productos de origen agropecuario </t>
  </si>
  <si>
    <t xml:space="preserve">(01) Documento resultado del proceso de estructuración de IAD de adquisición de productos de origen agropecuario </t>
  </si>
  <si>
    <t>PMI</t>
  </si>
  <si>
    <t>EMAE1</t>
  </si>
  <si>
    <t>18.Gestión de la información estadística</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</si>
  <si>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</si>
  <si>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EMAE2</t>
  </si>
  <si>
    <t>Actualizar el Modelo de Abastecimiento Estratégico actualizado que incorpore como propósito la democratización de la compra pública.</t>
  </si>
  <si>
    <t>(01) Informe que de cuenta de las actualizaciones realizadas  al Modelo de Abastecimiento Estratégico (Versión 3.1)</t>
  </si>
  <si>
    <t>EMAE3</t>
  </si>
  <si>
    <r>
      <rPr>
        <b/>
        <sz val="11"/>
        <rFont val="Verdana"/>
        <family val="2"/>
      </rPr>
      <t xml:space="preserve">CONPES 4129  </t>
    </r>
    <r>
      <rPr>
        <sz val="11"/>
        <rFont val="Verdana"/>
        <family val="2"/>
      </rPr>
      <t>Política Nacional de Reindustrialización</t>
    </r>
  </si>
  <si>
    <t xml:space="preserve">Secretaria General </t>
  </si>
  <si>
    <t>SG1</t>
  </si>
  <si>
    <t>Realizar seguimiento al Plan Institucional de Archivo de la entidad -PINAR 2023 - 2026</t>
  </si>
  <si>
    <t>Informe semestral seguimiento PINAR</t>
  </si>
  <si>
    <t>5.Gestión documental</t>
  </si>
  <si>
    <t>5. • Transparencia
•  Educación Economía popular y comunitaria
• Paz total</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</si>
  <si>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</si>
  <si>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</si>
  <si>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</si>
  <si>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</si>
  <si>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</si>
  <si>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</si>
  <si>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</si>
  <si>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</si>
  <si>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</si>
  <si>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</si>
  <si>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</si>
  <si>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</si>
  <si>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</si>
  <si>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</si>
  <si>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</si>
  <si>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</si>
  <si>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</si>
  <si>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</si>
  <si>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</si>
  <si>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</si>
  <si>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</si>
  <si>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</si>
  <si>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</si>
  <si>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</si>
  <si>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</si>
  <si>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</si>
  <si>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</si>
  <si>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</si>
  <si>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</si>
  <si>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Informe semestral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</si>
  <si>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</si>
  <si>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</si>
  <si>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</si>
  <si>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</si>
  <si>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</si>
  <si>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</si>
  <si>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</si>
  <si>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</si>
  <si>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</si>
  <si>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</si>
  <si>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Dos mantenimientos evolutivos a la plataforma de MMP
2 Documentos Request For Information - RFI
</t>
  </si>
  <si>
    <t>9.Gobierno Digital</t>
  </si>
  <si>
    <t xml:space="preserve">Richard Ariel Bedoya de Moya </t>
  </si>
  <si>
    <t xml:space="preserve">Subdirector de Información y Desarrollo Tecnológico </t>
  </si>
  <si>
    <t>IDT2</t>
  </si>
  <si>
    <t>IDT3</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</si>
  <si>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</si>
  <si>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</si>
  <si>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</si>
  <si>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Plan de trabajo y tres informes trimestrales de avance </t>
  </si>
  <si>
    <t>Unidad</t>
  </si>
  <si>
    <t>Proyecto de inversión(PI)</t>
  </si>
  <si>
    <t>IDT5</t>
  </si>
  <si>
    <t xml:space="preserve">Acompañar a entidades para el uso del sistema de compra pública </t>
  </si>
  <si>
    <t xml:space="preserve">
Listados de asistencia  - Entidades capacitadas en el sistema de compra pública </t>
  </si>
  <si>
    <t xml:space="preserve">Capacitaciones </t>
  </si>
  <si>
    <t>IDT6</t>
  </si>
  <si>
    <t>Actualizar e implementar Plan Estratégico de Tecnologías -PETI</t>
  </si>
  <si>
    <t>1 Documento PETI
(3) Informes trimestrales de avance</t>
  </si>
  <si>
    <t>IDT7</t>
  </si>
  <si>
    <t>Actualizar e implementar Plan de Seguidad y Privacidad de la Información</t>
  </si>
  <si>
    <t>IDT8</t>
  </si>
  <si>
    <t>Actualizar e implementar Plan de Tratamiento de Riesgos de Seguridad y la Privacidad de la información</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</si>
  <si>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</si>
  <si>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</si>
  <si>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</si>
  <si>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</si>
  <si>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</si>
  <si>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</si>
  <si>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</si>
  <si>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</si>
  <si>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</si>
  <si>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</si>
  <si>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</si>
  <si>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</si>
  <si>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</si>
  <si>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</si>
  <si>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</si>
  <si>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</si>
  <si>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</si>
  <si>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</si>
  <si>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</si>
  <si>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</si>
  <si>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DG5</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</si>
  <si>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</si>
  <si>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</si>
  <si>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</si>
  <si>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</si>
  <si>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</si>
  <si>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</si>
  <si>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</si>
  <si>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</si>
  <si>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</si>
  <si>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</si>
  <si>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</si>
  <si>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</si>
  <si>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</si>
  <si>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</si>
  <si>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Circular</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</si>
  <si>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</si>
  <si>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</si>
  <si>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</si>
  <si>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</si>
  <si>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</si>
  <si>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</si>
  <si>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Actualizar el contenido del Curso E-Learning CPS.</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</si>
  <si>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</si>
  <si>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</si>
  <si>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</si>
  <si>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</si>
  <si>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</si>
  <si>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</si>
  <si>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</si>
  <si>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</si>
  <si>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</si>
  <si>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</si>
  <si>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</si>
  <si>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Larry Sadit Alvarez Morales</t>
  </si>
  <si>
    <t>Documento de análisis instrumento 2</t>
  </si>
  <si>
    <t>EMAE 2</t>
  </si>
  <si>
    <t xml:space="preserve"> Informe que de cuenta de las actualizaciones realizadas  al Modelo de Abastecimiento Estratégico (Versión 3.1)</t>
  </si>
  <si>
    <t>EMAE 3</t>
  </si>
  <si>
    <t>Documentos de Análisis o reporte de los instrumentos contractuales que diseñe la ANCP-CCE en el marco del cumplimiento de sus objetivos estratégicos</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</si>
  <si>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</si>
  <si>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</si>
  <si>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</si>
  <si>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</si>
  <si>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</si>
  <si>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</si>
  <si>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</si>
  <si>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</si>
  <si>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</si>
  <si>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</si>
  <si>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</si>
  <si>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</si>
  <si>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</si>
  <si>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</si>
  <si>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</si>
  <si>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</si>
  <si>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</si>
  <si>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</si>
  <si>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</si>
  <si>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</si>
  <si>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</si>
  <si>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</si>
  <si>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</si>
  <si>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</si>
  <si>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</si>
  <si>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</si>
  <si>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</si>
  <si>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</si>
  <si>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</si>
  <si>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</si>
  <si>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</si>
  <si>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</si>
  <si>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</si>
  <si>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</si>
  <si>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</si>
  <si>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Documentos Request For Information - RFI</t>
  </si>
  <si>
    <t>Disponer la consulta de manera gratuita y libre del RUP mediante la WEB de la ANCP-CCE u otro mecanismo público y gratuito que se disponga.</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</si>
  <si>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</si>
  <si>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</si>
  <si>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</si>
  <si>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</si>
  <si>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</si>
  <si>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Documento PETI</t>
  </si>
  <si>
    <t>Informe trimestral de avance</t>
  </si>
  <si>
    <t>Documento Plan de Seguidad y Privacidad de la Información</t>
  </si>
  <si>
    <t>Documento Plan de Tratamiento de Riesgos de Seguridad y la Privacidad de la información</t>
  </si>
  <si>
    <t>1.Racionalización de trámites</t>
  </si>
  <si>
    <t>3.Gestión presupuestal y eficiencia del gasto público</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</si>
  <si>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</si>
  <si>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</si>
  <si>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</si>
  <si>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</si>
  <si>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</si>
  <si>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</si>
  <si>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</si>
  <si>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</si>
  <si>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</si>
  <si>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</si>
  <si>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</si>
  <si>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</si>
  <si>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</si>
  <si>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</si>
  <si>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</si>
  <si>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</si>
  <si>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 xml:space="preserve">Actividad </t>
  </si>
  <si>
    <t>INICIO</t>
  </si>
  <si>
    <t>FIN</t>
  </si>
  <si>
    <t xml:space="preserve">Peso </t>
  </si>
  <si>
    <t xml:space="preserve">Actualizar el Plan de Mejoramiento y Mantenimiento MIPG </t>
  </si>
  <si>
    <t xml:space="preserve">(01) Plan de mejoramiento y mantenimiento  MIPG </t>
  </si>
  <si>
    <t>Optimizar el modelo de operación de la Agencia con el propósito de promover sinergias al interior y con otras instituciones, que faciliten los procesos de toma de decisiones y el logro de resultados efectivos</t>
  </si>
  <si>
    <t xml:space="preserve">Modelo Integrado de Planeación y Gestión </t>
  </si>
  <si>
    <t xml:space="preserve">Claudia Taboada Tapia </t>
  </si>
  <si>
    <t xml:space="preserve">Asesora experta con funciones planeación </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</si>
  <si>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</si>
  <si>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</si>
  <si>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</si>
  <si>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</si>
  <si>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</si>
  <si>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</si>
  <si>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Implementar la Ruta de la Democratización de las Compras Públicas</t>
  </si>
  <si>
    <t>(03) Informes de implementación de la "Ruta de la Democratización de las Compras Públicas"</t>
  </si>
  <si>
    <t xml:space="preserve">Plan Estratégico Institucional </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</si>
  <si>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</si>
  <si>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</si>
  <si>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</si>
  <si>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Desarrollar o actualizar un (2) documentos tipo que coadyuve al cumplimiento de las metas del gobierno establecidas en el PND 2023-2026</t>
  </si>
  <si>
    <t>(02) Resoluciónes de vigencia al Documento Tipo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</si>
  <si>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</si>
  <si>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 xml:space="preserve">Carolina Quintero Gacharná </t>
  </si>
  <si>
    <t xml:space="preserve">Subdirectora de Gestión Contractual </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</si>
  <si>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</si>
  <si>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</si>
  <si>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</si>
  <si>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(04) Informes de gestión de sentencias indizadas por trimestre
(04) Matrices de gestión de sentencias indizadas por trimestre</t>
  </si>
  <si>
    <t>Indizar y concordar los conceptos jurídicos de la Subdirección de Gestión Contractual de la ANCP-CCE  de 2024.</t>
  </si>
  <si>
    <t>(04) Informes de gestión de conceptos indizadas por trimestre
(04) Matrices de gestión de conceptos indizadas por trimestre</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</si>
  <si>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</si>
  <si>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</si>
  <si>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Elaborar boletines acerca de los conceptos más relevantes en contratación estatal.</t>
  </si>
  <si>
    <t xml:space="preserve">(08) Boletines de los conceptos más relevantes en contratación por trimestre. </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</si>
  <si>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</si>
  <si>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</si>
  <si>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</si>
  <si>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</si>
  <si>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</si>
  <si>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</si>
  <si>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</si>
  <si>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Estructurar mecanismos de agregación de demanda nuevos y renovaciones: i) instrumentos de agregación de demanda, ii) Acuerdos Marco de Precios o iii) Sistemas Dinámicos de Adquisición y iv) Catálogos derivados de IAD de MiPymes</t>
  </si>
  <si>
    <t xml:space="preserve">(08) Documentos resultado del proceso de estructuración </t>
  </si>
  <si>
    <t xml:space="preserve">8
</t>
  </si>
  <si>
    <t>Promover la compra pública estratégica como factor del desarrollo económico, contribuyendo a la dinamización del desarrollo regional en diferentes sectores del mercado y de la economía popular, a través de mecanismos de agregación de demanda.</t>
  </si>
  <si>
    <t>Documentar la medición del porcentaje de proveedores de economía popular en el segmento de microempresa que participa en los mecanismos de agregación de demanda puestos en operación a partir del 2023</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</si>
  <si>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</si>
  <si>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</si>
  <si>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</si>
  <si>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Larry Sadit Alvares Morales.</t>
  </si>
  <si>
    <t>Subdirector de Estudios de Mercado y Abastecimiento Estratégico (E)</t>
  </si>
  <si>
    <t xml:space="preserve">Monitorear  con oportunidad las PQRSD de la Agencia. </t>
  </si>
  <si>
    <t>(04) Informe trimestrales del cumplimeinto de las PQRSD que se gestiona en la ANCP-CCE</t>
  </si>
  <si>
    <t>Ana María Toloza</t>
  </si>
  <si>
    <t>Secretaria General (E)</t>
  </si>
  <si>
    <t>Definir e implementar el Plan de manejo ambiental de la ANCP-CCE</t>
  </si>
  <si>
    <t>(01) Documento de Manejo ambiental aprobado por el CIGD 
(01) Plan de Acción de Manejo Ambiental</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</si>
  <si>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</si>
  <si>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</si>
  <si>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SG15</t>
  </si>
  <si>
    <t>Elaborar y hacer seguimiento al plan de Anual de Seguridad y Salud en el Trabajo</t>
  </si>
  <si>
    <t>(01) Plan  Anual en seguridad y salud en el trabajo 
(01) Plan de Trabajo Anual en Seguridad y Salud en el Trabajo
(01) Evaluación de SG-SST
(01) Informe del Plan SST </t>
  </si>
  <si>
    <t>Decreto 612 del 2018</t>
  </si>
  <si>
    <t>Subdirección de Información y Desarrollo Tecnológico</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</si>
  <si>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</si>
  <si>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</si>
  <si>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</si>
  <si>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Avanzar en la Interoperabilidad del SECOP con el Registro Único de Proponentes - RUP</t>
  </si>
  <si>
    <t>(01) Documentos con requerimientos funcionales y técnicos
 (01) Desarrollo del data lake 
(01)  interoperabilidad funcionando en Q4</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</si>
  <si>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</si>
  <si>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</si>
  <si>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 Avanzar en el desarrollo del Modelo Integral de Gobernanza de Datos de la ANCP-CCE</t>
  </si>
  <si>
    <t>(01) Desarrollo táctico y operativo del modelo de gobierno de datos
(03) Informes de avance trimestres 
(01) Documento final</t>
  </si>
  <si>
    <t xml:space="preserve">Elaborar e implementar la politica de Gobierno Digital </t>
  </si>
  <si>
    <t>(01) Autoevaluación 
(01) Plan de trabajo 
(01) documento de politica de gobierno digitaL
(03) Informes de avances trimestrales</t>
  </si>
  <si>
    <t xml:space="preserve">Elaborar e implementar el Modelo de Seguridad Privacidad de la Información </t>
  </si>
  <si>
    <t>(01) Autoevaluación 
(01) Plan de trabajo 
(01) Documento de documento de MSPI 
(03) Informes de avance trimestrales</t>
  </si>
  <si>
    <t>Elaborar e implmentar la politica de Arquirectura Empresarial</t>
  </si>
  <si>
    <t>(01) Autoevaluación 
(01) Plan de trabajo  
(01) Documento de Modelo de Arquitectura Empresarial 
 (03) Informes de avance trimestrales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</si>
  <si>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</si>
  <si>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</si>
  <si>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</si>
  <si>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t>Entregable Q3</t>
  </si>
  <si>
    <t>% cumplimiento</t>
  </si>
  <si>
    <t xml:space="preserve">
(3) Monitoreos mensuales al avance de ejecución del Plan Anual de Auditoría 2024.</t>
  </si>
  <si>
    <t>(03) Resoluciónes de vigencia al Documento Tipo</t>
  </si>
  <si>
    <t>(01) Informe trimestral con el seguimiento de las consultas formuladas por los actores del Sistema de Compra Pública sobre la aplicación de normas de carácter general</t>
  </si>
  <si>
    <t>(01) Informes de gestión de sentencias indizadas por trimestre
(01) Matrices de gestión de sentencias indizadas por trimestre</t>
  </si>
  <si>
    <t>(01) Informes de gestión de conceptos indizadas por trimestre
(01) Matrices de gestión de conceptos indizadas por trimestre</t>
  </si>
  <si>
    <t xml:space="preserve">(01) Lista de asistencia  y grabaciones de las sesiones que evidencien el desarrollo de las capacitaciones en contratación estatal </t>
  </si>
  <si>
    <t xml:space="preserve">(03) Boletines de los conceptos más relevantes en contratación por trimestre. </t>
  </si>
  <si>
    <t xml:space="preserve">(01) Manuales. guías o circulares elaborados y/o actualizados </t>
  </si>
  <si>
    <t xml:space="preserve">(03) Documentos resultado del proceso de estructuración </t>
  </si>
  <si>
    <t>(03) Reportes cualitativos mensuales de actores de la economía popular habilitados en los mecanismos de agregación de demanda</t>
  </si>
  <si>
    <t>(01) Informe trimestrales del cumplimeinto de las PQRSD que se gestiona en la ANCP-CCE</t>
  </si>
  <si>
    <t>(04)Actas de las mesas de trabajo realizadas.
(01) Capacitaciones a los usuarios de la herramienta Poxta en las funcionalidades identificadas en las mesas de trabajo.</t>
  </si>
  <si>
    <t>(01) Informe del Plan SST </t>
  </si>
  <si>
    <t>(03) Documento que contenga la estrategia para el desarrollo del proyecto.
(04) Informes de avance de documento final</t>
  </si>
  <si>
    <t>(01) Informes de avance trimestres</t>
  </si>
  <si>
    <t>(01) Informes de avances trimestrales</t>
  </si>
  <si>
    <t>(01) Informes de avance trimestrales</t>
  </si>
  <si>
    <t xml:space="preserve"> (01) Informes de avance trimestrales</t>
  </si>
  <si>
    <t xml:space="preserve">(01) Conjuntos de guías, manuales o infografías actualizadas de acuerdo con las actualizaciones que impacten las funcionalidades con las que interactúan los usuarios dentro del SECOP II.
</t>
  </si>
  <si>
    <r>
      <t xml:space="preserve">
</t>
    </r>
    <r>
      <rPr>
        <b/>
        <sz val="9"/>
        <color theme="1"/>
        <rFont val="Verdana"/>
        <family val="2"/>
      </rPr>
      <t>CÓDIGO:</t>
    </r>
    <r>
      <rPr>
        <sz val="9"/>
        <color theme="1"/>
        <rFont val="Verdana"/>
        <family val="2"/>
      </rPr>
      <t xml:space="preserve"> CCE-DES-FM-15
</t>
    </r>
    <r>
      <rPr>
        <b/>
        <sz val="9"/>
        <color theme="1"/>
        <rFont val="Verdana"/>
        <family val="2"/>
      </rPr>
      <t>VERSIÓN:</t>
    </r>
    <r>
      <rPr>
        <sz val="9"/>
        <color theme="1"/>
        <rFont val="Verdana"/>
        <family val="2"/>
      </rPr>
      <t xml:space="preserve"> 04 del 11 de diciembre de 2023</t>
    </r>
  </si>
  <si>
    <t>SEGUIMIENTO PLAN DE ACCIÓN INSTITUCIONAL - PAI 2025 DE LA AGENCIA NACIONAL DE CONTRATACIÓN PÚBLICA 
- COLOMBIA COMPRA EFICIENTE-</t>
  </si>
  <si>
    <t>ACCIONES POR DEPENDENCIA</t>
  </si>
  <si>
    <t>REGISTRO DE AVANCE AL CUMPLIMIENTO POR ÁREA / TRIMESTRE</t>
  </si>
  <si>
    <t>ÁREA</t>
  </si>
  <si>
    <t>NUMERO DE ACCIONES ESTRATEGICAS POR ÁREA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</si>
  <si>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</si>
  <si>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</si>
  <si>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</si>
  <si>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</si>
  <si>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</si>
  <si>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</si>
  <si>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</si>
  <si>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</si>
  <si>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</si>
  <si>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</si>
  <si>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</si>
  <si>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</si>
  <si>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</si>
  <si>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</si>
  <si>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</si>
  <si>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</si>
  <si>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</si>
  <si>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</si>
  <si>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</si>
  <si>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</si>
  <si>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</si>
  <si>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</si>
  <si>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</si>
  <si>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Verdana"/>
        <family val="2"/>
      </rPr>
      <t>HOJA 1. PAI.</t>
    </r>
    <r>
      <rPr>
        <sz val="10"/>
        <color theme="1"/>
        <rFont val="Verdana"/>
        <family val="2"/>
      </rPr>
      <t xml:space="preserve"> Presentación, introducción Plan de Acción Institucional 2024 y distribución de acciones por área .
</t>
    </r>
    <r>
      <rPr>
        <b/>
        <sz val="10"/>
        <color theme="1"/>
        <rFont val="Verdana"/>
        <family val="2"/>
      </rPr>
      <t>HOJA 2. PAI 2024.</t>
    </r>
    <r>
      <rPr>
        <sz val="10"/>
        <color theme="1"/>
        <rFont val="Verdana"/>
        <family val="2"/>
      </rPr>
      <t xml:space="preserve"> Acciones programadas para la ejecución del plan de acción institucional de la vigencia 2024.
</t>
    </r>
    <r>
      <rPr>
        <b/>
        <sz val="10"/>
        <color theme="1"/>
        <rFont val="Verdana"/>
        <family val="2"/>
      </rPr>
      <t>HOJA 3.  Objetivos Estratégicos.</t>
    </r>
    <r>
      <rPr>
        <sz val="10"/>
        <color theme="1"/>
        <rFont val="Verdana"/>
        <family val="2"/>
      </rPr>
      <t xml:space="preserve"> Consolida los objetivos planteados en Plan Estratégico Institucional 2023 - 2026.
</t>
    </r>
    <r>
      <rPr>
        <b/>
        <sz val="10"/>
        <color theme="1"/>
        <rFont val="Verdana"/>
        <family val="2"/>
      </rPr>
      <t>HOJA 4. Control de Ajustes PAI.</t>
    </r>
    <r>
      <rPr>
        <sz val="10"/>
        <color theme="1"/>
        <rFont val="Verdana"/>
        <family val="2"/>
      </rPr>
      <t xml:space="preserve"> Configura el formato para el registro y trazabilidad de la solicitud de ajustes al contenido de este documento.
</t>
    </r>
    <r>
      <rPr>
        <b/>
        <sz val="10"/>
        <color theme="1"/>
        <rFont val="Verdana"/>
        <family val="2"/>
      </rPr>
      <t>HOJA 5. Control de Formato.</t>
    </r>
    <r>
      <rPr>
        <sz val="10"/>
        <color theme="1"/>
        <rFont val="Verdana"/>
        <family val="2"/>
      </rPr>
      <t xml:space="preserve"> Configura la trazabilidad de ajustes del formato PAI CCE-DES-FM-15
</t>
    </r>
  </si>
  <si>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</si>
  <si>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</si>
  <si>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</si>
  <si>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</si>
  <si>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</si>
  <si>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</si>
  <si>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</si>
  <si>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</si>
  <si>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</si>
  <si>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</si>
  <si>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</si>
  <si>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</si>
  <si>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</si>
  <si>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</si>
  <si>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</si>
  <si>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</si>
  <si>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</si>
  <si>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DG8</t>
  </si>
  <si>
    <t> </t>
  </si>
  <si>
    <t>1 Acción</t>
  </si>
  <si>
    <t>EMAE 4</t>
  </si>
  <si>
    <t>EMAE 5</t>
  </si>
  <si>
    <t>EMAE 6</t>
  </si>
  <si>
    <t>EMAE 7</t>
  </si>
  <si>
    <t>EMAE 8</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</si>
  <si>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dicimebre de 2023</t>
    </r>
  </si>
  <si>
    <t>CONTROL DE SOLICITUD DE MODIFICACIONES - AJUSTES Y CAMBIO DE PLAN DE ACCIÓN 2025</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</si>
  <si>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</si>
  <si>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</si>
  <si>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</si>
  <si>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</si>
  <si>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</si>
  <si>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</si>
  <si>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</si>
  <si>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</si>
  <si>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</si>
  <si>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</si>
  <si>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</si>
  <si>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</si>
  <si>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</si>
  <si>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</si>
  <si>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</si>
  <si>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</si>
  <si>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</si>
  <si>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</si>
  <si>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</si>
  <si>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</si>
  <si>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</si>
  <si>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</si>
  <si>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</si>
  <si>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</si>
  <si>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</si>
  <si>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</si>
  <si>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</si>
  <si>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</si>
  <si>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</si>
  <si>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</si>
  <si>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</si>
  <si>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</si>
  <si>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</si>
  <si>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</si>
  <si>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</si>
  <si>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</si>
  <si>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</si>
  <si>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</si>
  <si>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</si>
  <si>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</si>
  <si>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 Economía popular y comunitaria
•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</si>
  <si>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</si>
  <si>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Economía popular y comunitaria 
• Colombia sin hambre Ambiente y Transición energética 
•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</si>
  <si>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</si>
  <si>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 Economía popular y comunitaria 
• Transparencia</t>
  </si>
  <si>
    <t>• Transparencia Educación
• Economía popular y comunitaria 
•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</si>
  <si>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</si>
  <si>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Transparencia
•  Educación Economía popular y comunitaria 
• Paz total</t>
  </si>
  <si>
    <t>Optimizar el modelo de operación de la Agencia con el propósito de promover sinergias al interior y con otras instituciones, que faciliten los procesos de toma de decisiones y el logro de resultados efectivo</t>
  </si>
  <si>
    <t>MAPA DE OBJETIVOS ESTRATEGICOS</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</si>
  <si>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</si>
  <si>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</si>
  <si>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</si>
  <si>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</si>
  <si>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</si>
  <si>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</si>
  <si>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</si>
  <si>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</si>
  <si>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</si>
  <si>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</si>
  <si>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</si>
  <si>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</si>
  <si>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</si>
  <si>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</si>
  <si>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</si>
  <si>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</si>
  <si>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</si>
  <si>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</si>
  <si>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</si>
  <si>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</si>
  <si>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</si>
  <si>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</si>
  <si>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</si>
  <si>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</si>
  <si>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</si>
  <si>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</si>
  <si>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</si>
  <si>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</si>
  <si>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</si>
  <si>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</si>
  <si>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</si>
  <si>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</si>
  <si>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</si>
  <si>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</si>
  <si>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</si>
  <si>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</si>
  <si>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</si>
  <si>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</si>
  <si>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</si>
  <si>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</si>
  <si>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</si>
  <si>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</si>
  <si>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</si>
  <si>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</si>
  <si>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</si>
  <si>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</si>
  <si>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</si>
  <si>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</si>
  <si>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</si>
  <si>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</si>
  <si>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</si>
  <si>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</si>
  <si>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</si>
  <si>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</si>
  <si>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</si>
  <si>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</si>
  <si>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</si>
  <si>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</si>
  <si>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</si>
  <si>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</si>
  <si>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</si>
  <si>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</si>
  <si>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</si>
  <si>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</si>
  <si>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</si>
  <si>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</si>
  <si>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</si>
  <si>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</si>
  <si>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</si>
  <si>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</si>
  <si>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</si>
  <si>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</si>
  <si>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</si>
  <si>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</si>
  <si>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</si>
  <si>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</si>
  <si>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</si>
  <si>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</si>
  <si>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</si>
  <si>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</si>
  <si>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</si>
  <si>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</si>
  <si>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</si>
  <si>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</si>
  <si>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</si>
  <si>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</si>
  <si>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</si>
  <si>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</si>
  <si>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</si>
  <si>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</si>
  <si>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</si>
  <si>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</si>
  <si>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</si>
  <si>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</si>
  <si>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</si>
  <si>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</si>
  <si>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</si>
  <si>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</si>
  <si>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</si>
  <si>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</si>
  <si>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</si>
  <si>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</si>
  <si>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</si>
  <si>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</si>
  <si>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</si>
  <si>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</si>
  <si>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</si>
  <si>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</si>
  <si>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</si>
  <si>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</si>
  <si>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</si>
  <si>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</si>
  <si>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</si>
  <si>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</si>
  <si>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</si>
  <si>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</si>
  <si>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</si>
  <si>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</si>
  <si>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</si>
  <si>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Secretaría General</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</si>
  <si>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</si>
  <si>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</si>
  <si>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</si>
  <si>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</si>
  <si>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</si>
  <si>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Dirección General</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</si>
  <si>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</si>
  <si>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</si>
  <si>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</si>
  <si>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</si>
  <si>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</si>
  <si>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</si>
  <si>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Analista T2 06</t>
  </si>
  <si>
    <t>Elaborar informes de implementación de la estrategia de capacitaciones de la Entidad "Ruta de la Democratización de las Compras Públicas"</t>
  </si>
  <si>
    <t>Programa aprobado y publicado
Seguimientos trimestrales (segundo semestre)</t>
  </si>
  <si>
    <t>Manual del SIG</t>
  </si>
  <si>
    <t>Elaborar productos de análisis de los instrumentos contractuales que diseñe la ANCP-CCE en el marco del cumplimiento de sus objetivos estratégicos</t>
  </si>
  <si>
    <t>(02) Documentos de Análisis de los instrumentos contractuales que diseñe la ANCP-CCE en el marco del cumplimiento de sus objetivos estratégicos</t>
  </si>
  <si>
    <t>Se incluye la acción del CONPES que quedó pendiente de cumplir en 2024: 2 mesas de trabajo con entidades estatales.</t>
  </si>
  <si>
    <t xml:space="preserve">Actas de  las Mesas de trabajo con entidades estatales </t>
  </si>
  <si>
    <t>EMAE4</t>
  </si>
  <si>
    <t>Implementar el Plan de trabajo de Gestión de la Información Estadística</t>
  </si>
  <si>
    <t>Se incluye seguimiento este plan aprobado en diciembre de 2024</t>
  </si>
  <si>
    <t>Informes semestrales de seguimiento a la implementacion  del Plan de trabajo</t>
  </si>
  <si>
    <t xml:space="preserve">Realizar dos mantenimientos evolutivos a la plataforma mi mercado popular </t>
  </si>
  <si>
    <t xml:space="preserve">Diseñar el plan táctico y operativo del modelo de Gobierno de datos que incluye la gestión de datos </t>
  </si>
  <si>
    <t xml:space="preserve">Listados de asistencia  - Entidades capacitadas en el sistema de compra pública </t>
  </si>
  <si>
    <t>Se elimina la acción por que aún no se aprueba el CONPES de inteligencia artificial</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</si>
  <si>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</si>
  <si>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(05) Resoluciones de vigencia al Documento Tipo
(02) Documentos acerca de los aportes y la participación en la elaboración de proyectos normativos.</t>
  </si>
  <si>
    <t>Plan de trabajo 
Matriz de partes interesadas necesidades y expectativas 
Documento de Estrategia para la divulgación del SIG
Manual del SIG</t>
  </si>
  <si>
    <r>
      <t xml:space="preserve">(01) Documento que contiene recomendaciones para incentivar la compra de insumos, bienes y servicios locales en las compras estatales
</t>
    </r>
    <r>
      <rPr>
        <sz val="11"/>
        <color theme="9"/>
        <rFont val="Verdana"/>
        <family val="2"/>
      </rPr>
      <t xml:space="preserve">(02) Mesas de trabajo con entidades estatales </t>
    </r>
  </si>
  <si>
    <t>Debe alinearse con la meta del PEI: "análisis o evaluaciones", por tanto se ajustó la acción eliminando la palabra Reporte</t>
  </si>
  <si>
    <t>Esta acción debe incluirse en los informes de seguimiento de la estrategia de Ruta de Democratización de la Compra Pública. Por lo tanto se elimina</t>
  </si>
  <si>
    <t xml:space="preserve">Plan de Tratamiento de Riesgos de Seguridad y la Privacidad de la información actualizado
(3) Informes trimestrales de avance </t>
  </si>
  <si>
    <t>Actualizar e implementar Plan de Seguridad y Privacidad de la Información</t>
  </si>
  <si>
    <t>Política MIPG</t>
  </si>
  <si>
    <t>Línea Estratégica PEI</t>
  </si>
  <si>
    <t>Los entregables programados será reportados en la herramienta SVE los 10 primeros días calendario, mes vencido.</t>
  </si>
  <si>
    <t>Formulación del Plan de Mejoramiento FURAG de las políticas del MIPG</t>
  </si>
  <si>
    <t>Carolina Quintero Gacharná</t>
  </si>
  <si>
    <t xml:space="preserve">Circular Única Expedida </t>
  </si>
  <si>
    <t xml:space="preserve">Ficha metodológica del curso actualizada </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</si>
  <si>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</si>
  <si>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</si>
  <si>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 xml:space="preserve">Larry Sadit Álvarez Morales </t>
  </si>
  <si>
    <t>Generar un estudio que permita establecer recomendaciones para incentivar la compra de insumos, bienes y servicios locales en las compras estatales.</t>
  </si>
  <si>
    <t>(02) Informes semestrales de seguimiento a la implementación  del Plan de trabajo</t>
  </si>
  <si>
    <t xml:space="preserve">Ana María Tolosa Rico </t>
  </si>
  <si>
    <t>Consulta gratuita del RUP dispuesto por la ANCP-CCE
Documento 
Request For Información - RFI , evidenciando la  consulta de manera gratuita y libre del RUP mediante la WEB de la ANCP-CCE u otro mecanismo público y gratuito que se disponga.</t>
  </si>
  <si>
    <t xml:space="preserve">1 Documento Plan de Seguridad y Privacidad de la Información
(3) Informes trimestrales de avance </t>
  </si>
  <si>
    <t>SN6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</si>
</sst>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0"/>
      <color theme="0"/>
      <name val="Verdana"/>
      <family val="2"/>
    </font>
    <font>
      <b/>
      <sz val="11"/>
      <name val="Verdana"/>
      <family val="2"/>
    </font>
    <font>
      <b/>
      <sz val="12"/>
      <name val="Verdana"/>
      <family val="2"/>
    </font>
    <font>
      <sz val="12"/>
      <color theme="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b/>
      <sz val="12"/>
      <color theme="1"/>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b/>
      <sz val="10"/>
      <color rgb="FFFF0000"/>
      <name val="Verdana"/>
      <family val="2"/>
    </font>
    <font>
      <sz val="10"/>
      <color rgb="FFFF0000"/>
      <name val="Verdana"/>
      <family val="2"/>
    </font>
    <font>
      <sz val="11"/>
      <color theme="1"/>
      <name val="Calibri"/>
      <family val="2"/>
      <scheme val="minor"/>
    </font>
    <font>
      <b/>
      <sz val="9"/>
      <color rgb="FF000000"/>
      <name val="Tahoma"/>
      <family val="2"/>
    </font>
    <font>
      <sz val="9"/>
      <color rgb="FF000000"/>
      <name val="Tahoma"/>
      <family val="2"/>
    </font>
    <font>
      <sz val="8"/>
      <color rgb="FF404040"/>
      <name val="Verdana"/>
      <family val="2"/>
    </font>
    <font>
      <sz val="8"/>
      <color rgb="FF171717"/>
      <name val="Verdana"/>
      <family val="2"/>
    </font>
    <font>
      <sz val="72"/>
      <color rgb="FFE7E6E6"/>
      <name val="Verdana"/>
      <family val="2"/>
    </font>
    <font>
      <sz val="18"/>
      <color theme="1"/>
      <name val="Verdana"/>
      <family val="2"/>
    </font>
    <font>
      <sz val="11"/>
      <color rgb="FFC00000"/>
      <name val="Verdana"/>
      <family val="2"/>
    </font>
    <font>
      <sz val="14"/>
      <color theme="1"/>
      <name val="Verdana"/>
      <family val="2"/>
    </font>
    <font>
      <sz val="12"/>
      <name val="Verdana"/>
      <family val="2"/>
    </font>
    <font>
      <sz val="9"/>
      <name val="Verdana"/>
      <family val="2"/>
    </font>
    <font>
      <b/>
      <sz val="18"/>
      <color theme="1"/>
      <name val="Verdana"/>
      <family val="2"/>
    </font>
    <font>
      <b/>
      <sz val="48"/>
      <color rgb="FFE7E6E6"/>
      <name val="Century Gothic"/>
      <family val="2"/>
    </font>
    <font>
      <i/>
      <sz val="10"/>
      <color theme="1"/>
      <name val="Verdana"/>
      <family val="2"/>
    </font>
    <font>
      <b/>
      <sz val="9"/>
      <name val="Verdana"/>
      <family val="2"/>
    </font>
    <font>
      <sz val="11"/>
      <color rgb="FFFF0000"/>
      <name val="Verdana"/>
      <family val="2"/>
    </font>
    <font>
      <sz val="11"/>
      <color theme="9" tint="-0.499984740745262"/>
      <name val="Verdana"/>
      <family val="2"/>
    </font>
    <font>
      <i/>
      <sz val="9"/>
      <color theme="1"/>
      <name val="Verdana"/>
      <family val="2"/>
    </font>
    <font>
      <sz val="9"/>
      <color rgb="FF000000"/>
      <name val="Verdana"/>
      <family val="2"/>
    </font>
    <font>
      <b/>
      <sz val="11"/>
      <color rgb="FFFF0000"/>
      <name val="Verdana"/>
      <family val="2"/>
    </font>
    <font>
      <sz val="11"/>
      <color theme="9"/>
      <name val="Verdana"/>
      <family val="2"/>
    </font>
  </fonts>
  <fills count="60">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249977111117893"/>
        <bgColor rgb="FF46589C"/>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4" tint="0.399975585192419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
      <patternFill patternType="solid">
        <fgColor rgb="FF92D050"/>
        <bgColor rgb="FF46589C"/>
      </patternFill>
    </fill>
    <fill>
      <patternFill patternType="solid">
        <fgColor theme="2"/>
        <bgColor rgb="FF000000"/>
      </patternFill>
    </fill>
    <fill>
      <patternFill patternType="solid">
        <fgColor theme="2"/>
        <bgColor rgb="FFFFFFFF"/>
      </patternFill>
    </fill>
    <fill>
      <patternFill patternType="solid">
        <fgColor rgb="FFFFFF00"/>
        <bgColor rgb="FF46589C"/>
      </patternFill>
    </fill>
    <fill>
      <patternFill patternType="solid">
        <fgColor theme="2"/>
        <bgColor theme="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0" tint="-0.249977111117893"/>
        <bgColor rgb="FF46589C"/>
      </patternFill>
    </fill>
    <fill>
      <patternFill patternType="solid">
        <fgColor theme="0" tint="-0.249977111117893"/>
        <bgColor indexed="64"/>
      </patternFill>
    </fill>
    <fill>
      <patternFill patternType="solid">
        <fgColor rgb="FF00B0F0"/>
        <bgColor rgb="FF46589C"/>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9" tint="0.39997558519241921"/>
        <bgColor indexed="64"/>
      </patternFill>
    </fill>
    <fill>
      <patternFill patternType="solid">
        <fgColor theme="9" tint="0.39997558519241921"/>
        <bgColor rgb="FF46589C"/>
      </patternFill>
    </fill>
  </fills>
  <borders count="149">
    <border>
      <left/>
      <right/>
      <top/>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rgb="FF000000"/>
      </right>
      <top style="medium">
        <color indexed="64"/>
      </top>
      <bottom/>
      <diagonal/>
    </border>
    <border>
      <left/>
      <right/>
      <top style="medium">
        <color indexed="64"/>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hair">
        <color rgb="FF000000"/>
      </right>
      <top style="medium">
        <color rgb="FF000000"/>
      </top>
      <bottom/>
      <diagonal/>
    </border>
    <border>
      <left style="hair">
        <color rgb="FF000000"/>
      </left>
      <right style="medium">
        <color indexed="64"/>
      </right>
      <top style="medium">
        <color rgb="FF000000"/>
      </top>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style="thin">
        <color rgb="FF000000"/>
      </right>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rgb="FF000000"/>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indexed="64"/>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diagonal/>
    </border>
    <border>
      <left style="medium">
        <color indexed="64"/>
      </left>
      <right style="thin">
        <color rgb="FF000000"/>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7">
    <xf numFmtId="0" fontId="0" fillId="0" borderId="0"/>
    <xf numFmtId="0" fontId="5" fillId="0" borderId="39"/>
    <xf numFmtId="9" fontId="5" fillId="0" borderId="39" applyFont="0" applyFill="0" applyBorder="0" applyAlignment="0" applyProtection="0"/>
    <xf numFmtId="0" fontId="23" fillId="0" borderId="39"/>
    <xf numFmtId="43" fontId="24" fillId="0" borderId="0" applyFont="0" applyFill="0" applyBorder="0" applyAlignment="0" applyProtection="0"/>
    <xf numFmtId="9" fontId="4" fillId="0" borderId="39" applyFont="0" applyFill="0" applyBorder="0" applyAlignment="0" applyProtection="0"/>
    <xf numFmtId="0" fontId="26" fillId="0" borderId="0" applyNumberFormat="0" applyFill="0" applyBorder="0" applyAlignment="0" applyProtection="0"/>
    <xf numFmtId="0" fontId="3" fillId="0" borderId="39"/>
    <xf numFmtId="0" fontId="26" fillId="0" borderId="39" applyNumberFormat="0" applyFill="0" applyBorder="0" applyAlignment="0" applyProtection="0"/>
    <xf numFmtId="0" fontId="3" fillId="0" borderId="39"/>
    <xf numFmtId="9" fontId="3" fillId="0" borderId="39" applyFont="0" applyFill="0" applyBorder="0" applyAlignment="0" applyProtection="0"/>
    <xf numFmtId="43" fontId="3" fillId="0" borderId="39" applyFont="0" applyFill="0" applyBorder="0" applyAlignment="0" applyProtection="0"/>
    <xf numFmtId="0" fontId="2" fillId="0" borderId="39"/>
    <xf numFmtId="0" fontId="2" fillId="0" borderId="39"/>
    <xf numFmtId="0" fontId="48" fillId="0" borderId="39"/>
    <xf numFmtId="0" fontId="1" fillId="0" borderId="39"/>
    <xf numFmtId="9" fontId="56" fillId="0" borderId="0" applyFont="0" applyFill="0" applyBorder="0" applyAlignment="0" applyProtection="0"/>
  </cellStyleXfs>
  <cellXfs count="822">
    <xf numFmtId="0" fontId="0" fillId="0" borderId="0" xfId="0"/>
    <xf numFmtId="0" fontId="6" fillId="0" borderId="0" xfId="0" applyFont="1"/>
    <xf numFmtId="0" fontId="6" fillId="6" borderId="14"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wrapText="1"/>
    </xf>
    <xf numFmtId="0" fontId="6" fillId="6" borderId="3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39" xfId="1"/>
    <xf numFmtId="0" fontId="10" fillId="10" borderId="46" xfId="1" applyFont="1" applyFill="1" applyBorder="1" applyAlignment="1">
      <alignment horizontal="center" vertical="center"/>
    </xf>
    <xf numFmtId="0" fontId="5" fillId="0" borderId="39" xfId="1" applyAlignment="1">
      <alignment vertical="center"/>
    </xf>
    <xf numFmtId="0" fontId="10" fillId="9" borderId="46" xfId="1" applyFont="1" applyFill="1" applyBorder="1" applyAlignment="1">
      <alignment horizontal="center" vertical="center" textRotation="90" wrapText="1"/>
    </xf>
    <xf numFmtId="0" fontId="8" fillId="11" borderId="46" xfId="1" applyFont="1" applyFill="1" applyBorder="1" applyAlignment="1">
      <alignment horizontal="center" vertical="top" textRotation="90" wrapText="1"/>
    </xf>
    <xf numFmtId="0" fontId="8" fillId="0" borderId="46" xfId="1" applyFont="1" applyBorder="1" applyAlignment="1">
      <alignment horizontal="center" vertical="center" textRotation="90" wrapText="1"/>
    </xf>
    <xf numFmtId="0" fontId="8" fillId="11" borderId="46" xfId="1" applyFont="1" applyFill="1" applyBorder="1" applyAlignment="1">
      <alignment horizontal="center" vertical="center" textRotation="90" wrapText="1"/>
    </xf>
    <xf numFmtId="0" fontId="12" fillId="11" borderId="49" xfId="1" applyFont="1" applyFill="1" applyBorder="1" applyAlignment="1">
      <alignment horizontal="center" vertical="center" wrapText="1"/>
    </xf>
    <xf numFmtId="0" fontId="7" fillId="0" borderId="46" xfId="1" applyFont="1" applyBorder="1"/>
    <xf numFmtId="0" fontId="8" fillId="11" borderId="46" xfId="1" applyFont="1" applyFill="1" applyBorder="1" applyAlignment="1">
      <alignment horizontal="center" vertical="center" wrapText="1"/>
    </xf>
    <xf numFmtId="0" fontId="8" fillId="0" borderId="46" xfId="1" applyFont="1" applyBorder="1" applyAlignment="1">
      <alignment horizontal="center" vertical="center" wrapText="1"/>
    </xf>
    <xf numFmtId="0" fontId="7" fillId="0" borderId="46" xfId="1" applyFont="1" applyBorder="1" applyAlignment="1">
      <alignment horizontal="center" vertical="center" wrapText="1"/>
    </xf>
    <xf numFmtId="0" fontId="7" fillId="11" borderId="46" xfId="1" applyFont="1" applyFill="1" applyBorder="1" applyAlignment="1">
      <alignment horizontal="center" vertical="center" wrapText="1"/>
    </xf>
    <xf numFmtId="0" fontId="12" fillId="11" borderId="46" xfId="1" applyFont="1" applyFill="1" applyBorder="1" applyAlignment="1">
      <alignment horizontal="center" vertical="center" wrapText="1"/>
    </xf>
    <xf numFmtId="0" fontId="7" fillId="0" borderId="49" xfId="1" applyFont="1" applyBorder="1" applyAlignment="1">
      <alignment horizontal="center" vertical="top" wrapText="1"/>
    </xf>
    <xf numFmtId="0" fontId="7" fillId="0" borderId="46" xfId="1" applyFont="1" applyBorder="1" applyAlignment="1">
      <alignment vertical="top" wrapText="1"/>
    </xf>
    <xf numFmtId="0" fontId="9" fillId="0" borderId="46" xfId="1" applyFont="1" applyBorder="1" applyAlignment="1">
      <alignment horizontal="center" vertical="center" wrapText="1"/>
    </xf>
    <xf numFmtId="0" fontId="14" fillId="0" borderId="49" xfId="1" applyFont="1" applyBorder="1" applyAlignment="1">
      <alignment horizontal="justify" vertical="center" wrapText="1"/>
    </xf>
    <xf numFmtId="0" fontId="7" fillId="0" borderId="49" xfId="1" applyFont="1" applyBorder="1" applyAlignment="1">
      <alignment horizontal="center" vertical="center" wrapText="1"/>
    </xf>
    <xf numFmtId="0" fontId="7" fillId="14" borderId="46" xfId="1" applyFont="1" applyFill="1" applyBorder="1" applyAlignment="1">
      <alignment horizontal="center" vertical="center" wrapText="1"/>
    </xf>
    <xf numFmtId="0" fontId="15" fillId="0" borderId="46" xfId="1" applyFont="1" applyBorder="1" applyAlignment="1">
      <alignment horizontal="center" vertical="center" wrapText="1"/>
    </xf>
    <xf numFmtId="0" fontId="16" fillId="0" borderId="46" xfId="1" applyFont="1" applyBorder="1" applyAlignment="1">
      <alignment horizontal="center" vertical="center" wrapText="1"/>
    </xf>
    <xf numFmtId="0" fontId="15" fillId="11" borderId="46" xfId="1" applyFont="1" applyFill="1" applyBorder="1" applyAlignment="1">
      <alignment horizontal="center" vertical="center" wrapText="1"/>
    </xf>
    <xf numFmtId="0" fontId="7" fillId="0" borderId="46" xfId="1" applyFont="1" applyBorder="1" applyAlignment="1">
      <alignment vertical="top"/>
    </xf>
    <xf numFmtId="9" fontId="8" fillId="0" borderId="46" xfId="2" applyFont="1" applyBorder="1" applyAlignment="1">
      <alignment horizontal="center" vertical="center" wrapText="1"/>
    </xf>
    <xf numFmtId="0" fontId="8" fillId="0" borderId="49" xfId="1" applyFont="1" applyBorder="1" applyAlignment="1">
      <alignment horizontal="center" vertical="center" wrapText="1"/>
    </xf>
    <xf numFmtId="0" fontId="17" fillId="0" borderId="46" xfId="1" applyFont="1" applyBorder="1" applyAlignment="1">
      <alignment wrapText="1"/>
    </xf>
    <xf numFmtId="2" fontId="8" fillId="0" borderId="46" xfId="1" applyNumberFormat="1" applyFont="1" applyBorder="1" applyAlignment="1">
      <alignment horizontal="center" vertical="center" wrapText="1"/>
    </xf>
    <xf numFmtId="0" fontId="17" fillId="0" borderId="46" xfId="1" applyFont="1" applyBorder="1" applyAlignment="1">
      <alignment vertical="center" wrapText="1"/>
    </xf>
    <xf numFmtId="3" fontId="8" fillId="0" borderId="46" xfId="1" applyNumberFormat="1" applyFont="1" applyBorder="1" applyAlignment="1">
      <alignment horizontal="center" vertical="center" wrapText="1"/>
    </xf>
    <xf numFmtId="0" fontId="7" fillId="0" borderId="49" xfId="1" applyFont="1" applyBorder="1" applyAlignment="1">
      <alignment horizontal="left" vertical="center" wrapText="1"/>
    </xf>
    <xf numFmtId="0" fontId="8" fillId="0" borderId="46" xfId="1" applyFont="1" applyBorder="1" applyAlignment="1">
      <alignment horizontal="center" vertical="center"/>
    </xf>
    <xf numFmtId="0" fontId="7" fillId="0" borderId="49" xfId="1" applyFont="1" applyBorder="1" applyAlignment="1">
      <alignment vertical="center" wrapText="1"/>
    </xf>
    <xf numFmtId="9" fontId="7" fillId="11" borderId="46" xfId="1" applyNumberFormat="1" applyFont="1" applyFill="1" applyBorder="1" applyAlignment="1">
      <alignment horizontal="center" vertical="center" wrapText="1"/>
    </xf>
    <xf numFmtId="0" fontId="19" fillId="11" borderId="46" xfId="1" applyFont="1" applyFill="1" applyBorder="1" applyAlignment="1">
      <alignment horizontal="center" vertical="center" wrapText="1"/>
    </xf>
    <xf numFmtId="0" fontId="7" fillId="11" borderId="49" xfId="1" applyFont="1" applyFill="1" applyBorder="1" applyAlignment="1">
      <alignment horizontal="left" vertical="center" wrapText="1"/>
    </xf>
    <xf numFmtId="0" fontId="7" fillId="11" borderId="49" xfId="1" applyFont="1" applyFill="1" applyBorder="1" applyAlignment="1">
      <alignment horizontal="center" vertical="center" wrapText="1"/>
    </xf>
    <xf numFmtId="0" fontId="12" fillId="0" borderId="46" xfId="1" applyFont="1" applyBorder="1" applyAlignment="1">
      <alignment horizontal="center" vertical="center" wrapText="1"/>
    </xf>
    <xf numFmtId="0" fontId="7" fillId="0" borderId="46" xfId="1" applyFont="1" applyBorder="1" applyAlignment="1">
      <alignment horizontal="left" vertical="top" wrapText="1"/>
    </xf>
    <xf numFmtId="0" fontId="8" fillId="0" borderId="39" xfId="1" applyFont="1" applyAlignment="1">
      <alignment textRotation="90" wrapText="1"/>
    </xf>
    <xf numFmtId="0" fontId="8" fillId="0" borderId="39" xfId="1" applyFont="1" applyAlignment="1">
      <alignment horizontal="center" vertical="center" wrapText="1"/>
    </xf>
    <xf numFmtId="0" fontId="8" fillId="0" borderId="39" xfId="1" applyFont="1" applyAlignment="1">
      <alignment horizontal="center" wrapText="1"/>
    </xf>
    <xf numFmtId="0" fontId="8" fillId="0" borderId="39" xfId="1" applyFont="1"/>
    <xf numFmtId="0" fontId="8" fillId="0" borderId="39" xfId="1" applyFont="1" applyAlignment="1">
      <alignment horizontal="center" vertical="center"/>
    </xf>
    <xf numFmtId="0" fontId="8" fillId="0" borderId="39" xfId="1" applyFont="1" applyAlignment="1">
      <alignment horizontal="center"/>
    </xf>
    <xf numFmtId="0" fontId="9" fillId="0" borderId="39" xfId="1" applyFont="1" applyAlignment="1">
      <alignment horizontal="center"/>
    </xf>
    <xf numFmtId="0" fontId="20" fillId="0" borderId="39" xfId="1" applyFont="1" applyAlignment="1">
      <alignment horizontal="center" vertical="center"/>
    </xf>
    <xf numFmtId="0" fontId="8" fillId="11" borderId="39" xfId="0" applyFont="1" applyFill="1" applyBorder="1"/>
    <xf numFmtId="0" fontId="8" fillId="0" borderId="0" xfId="0" applyFont="1" applyAlignment="1">
      <alignment horizontal="center" vertical="center" wrapText="1"/>
    </xf>
    <xf numFmtId="9" fontId="8" fillId="0" borderId="39" xfId="0" applyNumberFormat="1" applyFont="1" applyBorder="1" applyAlignment="1">
      <alignment horizontal="center" vertical="center" wrapText="1"/>
    </xf>
    <xf numFmtId="0" fontId="8" fillId="0" borderId="0" xfId="0" applyFont="1" applyAlignment="1">
      <alignment horizontal="center" vertical="center"/>
    </xf>
    <xf numFmtId="0" fontId="31" fillId="24" borderId="46" xfId="0" applyFont="1" applyFill="1" applyBorder="1" applyAlignment="1">
      <alignment horizontal="center" vertical="center" wrapText="1"/>
    </xf>
    <xf numFmtId="0" fontId="31" fillId="17" borderId="46" xfId="0" applyFont="1" applyFill="1" applyBorder="1" applyAlignment="1">
      <alignment horizontal="center" vertical="center" wrapText="1"/>
    </xf>
    <xf numFmtId="0" fontId="32" fillId="17" borderId="46" xfId="0" applyFont="1" applyFill="1" applyBorder="1" applyAlignment="1">
      <alignment horizontal="center" vertical="center" wrapText="1"/>
    </xf>
    <xf numFmtId="1" fontId="32" fillId="17" borderId="46" xfId="0" applyNumberFormat="1" applyFont="1" applyFill="1" applyBorder="1" applyAlignment="1">
      <alignment horizontal="center" vertical="center" wrapText="1"/>
    </xf>
    <xf numFmtId="9" fontId="32" fillId="17" borderId="46" xfId="0" applyNumberFormat="1" applyFont="1" applyFill="1" applyBorder="1" applyAlignment="1">
      <alignment horizontal="center" vertical="center" wrapText="1"/>
    </xf>
    <xf numFmtId="9" fontId="32" fillId="11" borderId="46" xfId="0" applyNumberFormat="1" applyFont="1" applyFill="1" applyBorder="1" applyAlignment="1">
      <alignment horizontal="center" vertical="center" wrapText="1"/>
    </xf>
    <xf numFmtId="0" fontId="32" fillId="2" borderId="46" xfId="0" applyFont="1" applyFill="1" applyBorder="1" applyAlignment="1">
      <alignment horizontal="center" vertical="center" wrapText="1"/>
    </xf>
    <xf numFmtId="9" fontId="32" fillId="2" borderId="46" xfId="0" applyNumberFormat="1" applyFont="1" applyFill="1" applyBorder="1" applyAlignment="1">
      <alignment horizontal="center" vertical="center" wrapText="1"/>
    </xf>
    <xf numFmtId="0" fontId="32" fillId="11" borderId="46"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4" fillId="2" borderId="46" xfId="0" applyFont="1" applyFill="1" applyBorder="1" applyAlignment="1">
      <alignment vertical="center" wrapText="1"/>
    </xf>
    <xf numFmtId="14" fontId="34" fillId="11" borderId="46" xfId="0" applyNumberFormat="1" applyFont="1" applyFill="1" applyBorder="1" applyAlignment="1">
      <alignment horizontal="center" vertical="center" wrapText="1"/>
    </xf>
    <xf numFmtId="0" fontId="35" fillId="11" borderId="46" xfId="0" applyFont="1" applyFill="1" applyBorder="1" applyAlignment="1">
      <alignment horizontal="center" vertical="center" wrapText="1"/>
    </xf>
    <xf numFmtId="9" fontId="34" fillId="2" borderId="46" xfId="0" applyNumberFormat="1" applyFont="1" applyFill="1" applyBorder="1" applyAlignment="1">
      <alignment horizontal="center" vertical="center"/>
    </xf>
    <xf numFmtId="9" fontId="34" fillId="2" borderId="46" xfId="0" applyNumberFormat="1" applyFont="1" applyFill="1" applyBorder="1" applyAlignment="1">
      <alignment horizontal="center" vertical="center" wrapText="1"/>
    </xf>
    <xf numFmtId="9" fontId="34" fillId="11" borderId="46" xfId="0" applyNumberFormat="1" applyFont="1" applyFill="1" applyBorder="1" applyAlignment="1">
      <alignment horizontal="center" vertical="center" wrapText="1"/>
    </xf>
    <xf numFmtId="9" fontId="36" fillId="5" borderId="46" xfId="0" applyNumberFormat="1" applyFont="1" applyFill="1" applyBorder="1" applyAlignment="1">
      <alignment horizontal="center" vertical="center" wrapText="1"/>
    </xf>
    <xf numFmtId="9" fontId="34" fillId="5" borderId="46" xfId="0" applyNumberFormat="1"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4" fillId="11" borderId="46" xfId="0" applyFont="1" applyFill="1" applyBorder="1" applyAlignment="1">
      <alignment horizontal="center" vertical="center" wrapText="1"/>
    </xf>
    <xf numFmtId="1" fontId="34" fillId="11" borderId="46" xfId="0" applyNumberFormat="1" applyFont="1" applyFill="1" applyBorder="1" applyAlignment="1">
      <alignment horizontal="center" vertical="center" wrapText="1"/>
    </xf>
    <xf numFmtId="0" fontId="34" fillId="11" borderId="46" xfId="1" applyFont="1" applyFill="1" applyBorder="1" applyAlignment="1">
      <alignment horizontal="center" vertical="center" wrapText="1"/>
    </xf>
    <xf numFmtId="9" fontId="34" fillId="11" borderId="46" xfId="1" applyNumberFormat="1" applyFont="1" applyFill="1" applyBorder="1" applyAlignment="1">
      <alignment horizontal="center" vertical="center" wrapText="1"/>
    </xf>
    <xf numFmtId="9" fontId="34" fillId="0" borderId="46" xfId="1" applyNumberFormat="1" applyFont="1" applyBorder="1" applyAlignment="1">
      <alignment horizontal="center" vertical="center" wrapText="1"/>
    </xf>
    <xf numFmtId="14" fontId="32" fillId="11" borderId="46" xfId="0" applyNumberFormat="1" applyFont="1" applyFill="1" applyBorder="1" applyAlignment="1">
      <alignment horizontal="center" vertical="center" wrapText="1"/>
    </xf>
    <xf numFmtId="0" fontId="32" fillId="0" borderId="46" xfId="0" applyFont="1" applyBorder="1" applyAlignment="1">
      <alignment horizontal="center" vertical="center" wrapText="1"/>
    </xf>
    <xf numFmtId="9" fontId="32" fillId="0" borderId="46" xfId="0" applyNumberFormat="1" applyFont="1" applyBorder="1" applyAlignment="1">
      <alignment horizontal="center" vertical="center" wrapText="1"/>
    </xf>
    <xf numFmtId="0" fontId="32" fillId="18" borderId="46"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1" fillId="27" borderId="46" xfId="0" applyFont="1" applyFill="1" applyBorder="1" applyAlignment="1">
      <alignment horizontal="center" vertical="center" wrapText="1"/>
    </xf>
    <xf numFmtId="0" fontId="35" fillId="0" borderId="39" xfId="12" applyFont="1" applyAlignment="1">
      <alignment horizontal="center" vertical="center"/>
    </xf>
    <xf numFmtId="0" fontId="34" fillId="0" borderId="15" xfId="0" applyFont="1" applyBorder="1" applyAlignment="1">
      <alignment horizontal="center" vertical="center" wrapText="1"/>
    </xf>
    <xf numFmtId="0" fontId="34" fillId="11" borderId="29" xfId="0" applyFont="1" applyFill="1" applyBorder="1" applyAlignment="1">
      <alignment horizontal="center" vertical="center"/>
    </xf>
    <xf numFmtId="0" fontId="34" fillId="11" borderId="15" xfId="0" applyFont="1" applyFill="1" applyBorder="1" applyAlignment="1">
      <alignment horizontal="center" vertical="center" wrapText="1"/>
    </xf>
    <xf numFmtId="14" fontId="34" fillId="11" borderId="15" xfId="0" applyNumberFormat="1" applyFont="1" applyFill="1" applyBorder="1" applyAlignment="1">
      <alignment vertical="center"/>
    </xf>
    <xf numFmtId="0" fontId="31" fillId="29" borderId="12" xfId="0" applyFont="1" applyFill="1" applyBorder="1" applyAlignment="1">
      <alignment horizontal="center" vertical="center" wrapText="1"/>
    </xf>
    <xf numFmtId="0" fontId="31" fillId="29" borderId="13"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0" borderId="38" xfId="0" applyFont="1" applyBorder="1" applyAlignment="1">
      <alignment horizontal="center" vertical="center" wrapText="1"/>
    </xf>
    <xf numFmtId="0" fontId="48" fillId="0" borderId="39" xfId="14"/>
    <xf numFmtId="0" fontId="49" fillId="25" borderId="1" xfId="14" applyFont="1" applyFill="1" applyBorder="1" applyAlignment="1">
      <alignment horizontal="left" vertical="center"/>
    </xf>
    <xf numFmtId="0" fontId="49" fillId="25" borderId="4" xfId="14" applyFont="1" applyFill="1" applyBorder="1" applyAlignment="1">
      <alignment horizontal="left" vertical="center"/>
    </xf>
    <xf numFmtId="0" fontId="49" fillId="25" borderId="5" xfId="14" applyFont="1" applyFill="1" applyBorder="1" applyAlignment="1">
      <alignment horizontal="left" vertical="center"/>
    </xf>
    <xf numFmtId="0" fontId="35" fillId="0" borderId="8" xfId="14" applyFont="1" applyBorder="1" applyAlignment="1">
      <alignment horizontal="left" vertical="center"/>
    </xf>
    <xf numFmtId="0" fontId="35" fillId="0" borderId="39" xfId="14" applyFont="1" applyAlignment="1">
      <alignment horizontal="left" vertical="center"/>
    </xf>
    <xf numFmtId="0" fontId="35" fillId="0" borderId="9" xfId="14" applyFont="1" applyBorder="1" applyAlignment="1">
      <alignment horizontal="left" vertical="center"/>
    </xf>
    <xf numFmtId="0" fontId="49" fillId="0" borderId="12" xfId="14" applyFont="1" applyBorder="1" applyAlignment="1">
      <alignment horizontal="center" vertical="center"/>
    </xf>
    <xf numFmtId="0" fontId="51" fillId="0" borderId="13" xfId="14" applyFont="1" applyBorder="1" applyAlignment="1">
      <alignment horizontal="center" vertical="center" textRotation="90" wrapText="1"/>
    </xf>
    <xf numFmtId="0" fontId="52" fillId="0" borderId="13" xfId="14" applyFont="1" applyBorder="1" applyAlignment="1">
      <alignment horizontal="center" vertical="center" textRotation="90" wrapText="1"/>
    </xf>
    <xf numFmtId="0" fontId="33" fillId="0" borderId="14" xfId="14" applyFont="1" applyBorder="1" applyAlignment="1">
      <alignment horizontal="left" vertical="center" wrapText="1"/>
    </xf>
    <xf numFmtId="0" fontId="35" fillId="0" borderId="15" xfId="14" applyFont="1" applyBorder="1" applyAlignment="1">
      <alignment horizontal="center" vertical="center"/>
    </xf>
    <xf numFmtId="10" fontId="49" fillId="0" borderId="15" xfId="14" applyNumberFormat="1" applyFont="1" applyBorder="1" applyAlignment="1">
      <alignment horizontal="center" vertical="center"/>
    </xf>
    <xf numFmtId="9" fontId="49" fillId="3" borderId="15" xfId="14" applyNumberFormat="1" applyFont="1" applyFill="1" applyBorder="1" applyAlignment="1">
      <alignment horizontal="center" vertical="center"/>
    </xf>
    <xf numFmtId="10" fontId="41" fillId="0" borderId="15" xfId="14" applyNumberFormat="1" applyFont="1" applyBorder="1" applyAlignment="1">
      <alignment horizontal="center" vertical="center"/>
    </xf>
    <xf numFmtId="10" fontId="41" fillId="0" borderId="30" xfId="14" applyNumberFormat="1" applyFont="1" applyBorder="1" applyAlignment="1">
      <alignment horizontal="center" vertical="center"/>
    </xf>
    <xf numFmtId="0" fontId="33" fillId="0" borderId="16" xfId="14" applyFont="1" applyBorder="1" applyAlignment="1">
      <alignment horizontal="left" vertical="center" wrapText="1"/>
    </xf>
    <xf numFmtId="10" fontId="41" fillId="0" borderId="17" xfId="14" applyNumberFormat="1" applyFont="1" applyBorder="1" applyAlignment="1">
      <alignment horizontal="center" vertical="center"/>
    </xf>
    <xf numFmtId="0" fontId="35" fillId="0" borderId="34" xfId="14" applyFont="1" applyBorder="1" applyAlignment="1">
      <alignment horizontal="center" vertical="center"/>
    </xf>
    <xf numFmtId="0" fontId="35" fillId="0" borderId="20" xfId="14" applyFont="1" applyBorder="1" applyAlignment="1">
      <alignment horizontal="left" vertical="center"/>
    </xf>
    <xf numFmtId="10" fontId="35" fillId="0" borderId="21" xfId="14" applyNumberFormat="1" applyFont="1" applyBorder="1" applyAlignment="1">
      <alignment horizontal="left" vertical="center"/>
    </xf>
    <xf numFmtId="10" fontId="50" fillId="30" borderId="21" xfId="14" applyNumberFormat="1" applyFont="1" applyFill="1" applyBorder="1" applyAlignment="1">
      <alignment horizontal="center" vertical="center"/>
    </xf>
    <xf numFmtId="10" fontId="49" fillId="2" borderId="21" xfId="14" applyNumberFormat="1" applyFont="1" applyFill="1" applyBorder="1" applyAlignment="1">
      <alignment horizontal="center" vertical="center"/>
    </xf>
    <xf numFmtId="0" fontId="35" fillId="0" borderId="21" xfId="14" applyFont="1" applyBorder="1" applyAlignment="1">
      <alignment horizontal="left" vertical="center"/>
    </xf>
    <xf numFmtId="0" fontId="35" fillId="0" borderId="22" xfId="14" applyFont="1" applyBorder="1" applyAlignment="1">
      <alignment horizontal="left" vertical="center"/>
    </xf>
    <xf numFmtId="0" fontId="35" fillId="0" borderId="41" xfId="14" applyFont="1" applyBorder="1" applyAlignment="1">
      <alignment horizontal="left" vertical="center"/>
    </xf>
    <xf numFmtId="10" fontId="35" fillId="0" borderId="39" xfId="14" applyNumberFormat="1" applyFont="1" applyAlignment="1">
      <alignment horizontal="left" vertical="center"/>
    </xf>
    <xf numFmtId="0" fontId="35" fillId="0" borderId="39" xfId="14" applyFont="1" applyAlignment="1">
      <alignment vertical="center"/>
    </xf>
    <xf numFmtId="0" fontId="31" fillId="25" borderId="46" xfId="0" applyFont="1" applyFill="1" applyBorder="1" applyAlignment="1">
      <alignment horizontal="center" vertical="center" textRotation="90" wrapText="1"/>
    </xf>
    <xf numFmtId="9" fontId="34" fillId="0" borderId="46" xfId="1" applyNumberFormat="1" applyFont="1" applyBorder="1" applyAlignment="1">
      <alignment horizontal="center" vertical="top" wrapText="1"/>
    </xf>
    <xf numFmtId="0" fontId="31" fillId="32" borderId="46" xfId="0" applyFont="1" applyFill="1" applyBorder="1" applyAlignment="1">
      <alignment horizontal="center" vertical="center" wrapText="1"/>
    </xf>
    <xf numFmtId="0" fontId="32" fillId="33" borderId="46" xfId="0" applyFont="1" applyFill="1" applyBorder="1" applyAlignment="1">
      <alignment horizontal="center" vertical="center" wrapText="1"/>
    </xf>
    <xf numFmtId="14" fontId="32" fillId="33" borderId="46" xfId="0" applyNumberFormat="1" applyFont="1" applyFill="1" applyBorder="1" applyAlignment="1">
      <alignment horizontal="center" vertical="center" wrapText="1"/>
    </xf>
    <xf numFmtId="14" fontId="32" fillId="32" borderId="46" xfId="0" applyNumberFormat="1" applyFont="1" applyFill="1" applyBorder="1" applyAlignment="1">
      <alignment horizontal="center" vertical="center" wrapText="1"/>
    </xf>
    <xf numFmtId="9" fontId="32" fillId="32" borderId="46" xfId="0" applyNumberFormat="1" applyFont="1" applyFill="1" applyBorder="1" applyAlignment="1">
      <alignment horizontal="center" vertical="center" wrapText="1"/>
    </xf>
    <xf numFmtId="0" fontId="33" fillId="32" borderId="46" xfId="0" applyFont="1" applyFill="1" applyBorder="1" applyAlignment="1">
      <alignment horizontal="center" vertical="center" wrapText="1"/>
    </xf>
    <xf numFmtId="0" fontId="34" fillId="32" borderId="46" xfId="0" applyFont="1" applyFill="1" applyBorder="1" applyAlignment="1">
      <alignment horizontal="center" vertical="center" wrapText="1"/>
    </xf>
    <xf numFmtId="0" fontId="34" fillId="33" borderId="46" xfId="0" applyFont="1" applyFill="1" applyBorder="1" applyAlignment="1">
      <alignment horizontal="center" vertical="center" wrapText="1"/>
    </xf>
    <xf numFmtId="14" fontId="34" fillId="32" borderId="46" xfId="0" applyNumberFormat="1" applyFont="1" applyFill="1" applyBorder="1" applyAlignment="1">
      <alignment horizontal="center" vertical="center" wrapText="1"/>
    </xf>
    <xf numFmtId="9" fontId="34" fillId="32" borderId="46" xfId="0" applyNumberFormat="1" applyFont="1" applyFill="1" applyBorder="1" applyAlignment="1">
      <alignment horizontal="center" vertical="center" wrapText="1"/>
    </xf>
    <xf numFmtId="0" fontId="31" fillId="33" borderId="46" xfId="0" applyFont="1" applyFill="1" applyBorder="1" applyAlignment="1">
      <alignment horizontal="center" vertical="center" wrapText="1"/>
    </xf>
    <xf numFmtId="14" fontId="34" fillId="33" borderId="46" xfId="0" applyNumberFormat="1" applyFont="1" applyFill="1" applyBorder="1" applyAlignment="1">
      <alignment horizontal="center" vertical="center" wrapText="1"/>
    </xf>
    <xf numFmtId="9" fontId="34" fillId="31" borderId="46" xfId="0" applyNumberFormat="1" applyFont="1" applyFill="1" applyBorder="1" applyAlignment="1">
      <alignment horizontal="center" vertical="center" wrapText="1"/>
    </xf>
    <xf numFmtId="0" fontId="31" fillId="34" borderId="46" xfId="0" applyFont="1" applyFill="1" applyBorder="1" applyAlignment="1">
      <alignment horizontal="center" vertical="center" wrapText="1"/>
    </xf>
    <xf numFmtId="0" fontId="32" fillId="34" borderId="46" xfId="0" applyFont="1" applyFill="1" applyBorder="1" applyAlignment="1">
      <alignment horizontal="center" vertical="center" wrapText="1"/>
    </xf>
    <xf numFmtId="14" fontId="32" fillId="34" borderId="46" xfId="0" applyNumberFormat="1" applyFont="1" applyFill="1" applyBorder="1" applyAlignment="1">
      <alignment horizontal="center" vertical="center" wrapText="1"/>
    </xf>
    <xf numFmtId="1" fontId="32" fillId="34" borderId="46" xfId="0" applyNumberFormat="1" applyFont="1" applyFill="1" applyBorder="1" applyAlignment="1">
      <alignment horizontal="center" vertical="center" wrapText="1"/>
    </xf>
    <xf numFmtId="9" fontId="32" fillId="34" borderId="46" xfId="0" applyNumberFormat="1" applyFont="1" applyFill="1" applyBorder="1" applyAlignment="1">
      <alignment horizontal="center" vertical="center" wrapText="1"/>
    </xf>
    <xf numFmtId="0" fontId="32" fillId="32" borderId="46" xfId="0" applyFont="1" applyFill="1" applyBorder="1" applyAlignment="1">
      <alignment horizontal="center" vertical="center" wrapText="1"/>
    </xf>
    <xf numFmtId="0" fontId="54" fillId="11" borderId="46" xfId="0" applyFont="1" applyFill="1" applyBorder="1" applyAlignment="1">
      <alignment horizontal="center" vertical="center" wrapText="1"/>
    </xf>
    <xf numFmtId="0" fontId="55" fillId="11" borderId="46" xfId="0" applyFont="1" applyFill="1" applyBorder="1" applyAlignment="1">
      <alignment horizontal="center" vertical="center" wrapText="1"/>
    </xf>
    <xf numFmtId="14" fontId="55" fillId="11" borderId="46" xfId="0" applyNumberFormat="1" applyFont="1" applyFill="1" applyBorder="1" applyAlignment="1">
      <alignment horizontal="center" vertical="center" wrapText="1"/>
    </xf>
    <xf numFmtId="164" fontId="55" fillId="11" borderId="46" xfId="4" applyNumberFormat="1" applyFont="1" applyFill="1" applyBorder="1" applyAlignment="1">
      <alignment horizontal="center" vertical="center" wrapText="1"/>
    </xf>
    <xf numFmtId="9" fontId="55" fillId="11" borderId="46" xfId="0" applyNumberFormat="1" applyFont="1" applyFill="1" applyBorder="1" applyAlignment="1">
      <alignment horizontal="center" vertical="center" wrapText="1"/>
    </xf>
    <xf numFmtId="9" fontId="32" fillId="33" borderId="46" xfId="0" applyNumberFormat="1" applyFont="1" applyFill="1" applyBorder="1" applyAlignment="1">
      <alignment horizontal="center" vertical="center" wrapText="1"/>
    </xf>
    <xf numFmtId="0" fontId="35" fillId="0" borderId="75" xfId="12" applyFont="1" applyBorder="1" applyAlignment="1">
      <alignment horizontal="center" vertical="center"/>
    </xf>
    <xf numFmtId="0" fontId="31" fillId="11" borderId="46" xfId="1" applyFont="1" applyFill="1" applyBorder="1" applyAlignment="1">
      <alignment horizontal="center" vertical="center" wrapText="1"/>
    </xf>
    <xf numFmtId="14" fontId="34" fillId="11" borderId="46" xfId="1" applyNumberFormat="1" applyFont="1" applyFill="1" applyBorder="1" applyAlignment="1">
      <alignment horizontal="center" vertical="center" wrapText="1"/>
    </xf>
    <xf numFmtId="1" fontId="34" fillId="11" borderId="46" xfId="5" applyNumberFormat="1" applyFont="1" applyFill="1" applyBorder="1" applyAlignment="1">
      <alignment horizontal="center" vertical="center" wrapText="1"/>
    </xf>
    <xf numFmtId="0" fontId="36" fillId="5" borderId="55" xfId="0" applyFont="1" applyFill="1" applyBorder="1" applyAlignment="1">
      <alignment horizontal="center" vertical="center" wrapText="1"/>
    </xf>
    <xf numFmtId="0" fontId="36" fillId="5" borderId="49" xfId="0" applyFont="1" applyFill="1" applyBorder="1" applyAlignment="1">
      <alignment horizontal="center" vertical="center" wrapText="1"/>
    </xf>
    <xf numFmtId="0" fontId="32" fillId="9" borderId="46" xfId="0" applyFont="1" applyFill="1" applyBorder="1" applyAlignment="1">
      <alignment horizontal="center" vertical="center" wrapText="1"/>
    </xf>
    <xf numFmtId="14" fontId="32" fillId="9" borderId="46" xfId="0" applyNumberFormat="1" applyFont="1" applyFill="1" applyBorder="1" applyAlignment="1">
      <alignment horizontal="center" vertical="center" wrapText="1"/>
    </xf>
    <xf numFmtId="1" fontId="32" fillId="9" borderId="46" xfId="0" applyNumberFormat="1" applyFont="1" applyFill="1" applyBorder="1" applyAlignment="1">
      <alignment horizontal="center" vertical="center" wrapText="1"/>
    </xf>
    <xf numFmtId="9" fontId="32" fillId="9" borderId="46" xfId="0" applyNumberFormat="1" applyFont="1" applyFill="1" applyBorder="1" applyAlignment="1">
      <alignment horizontal="center" vertical="center" wrapText="1"/>
    </xf>
    <xf numFmtId="0" fontId="31" fillId="9" borderId="46" xfId="0" applyFont="1" applyFill="1" applyBorder="1" applyAlignment="1">
      <alignment horizontal="center" vertical="center" wrapText="1"/>
    </xf>
    <xf numFmtId="0" fontId="34" fillId="9" borderId="46" xfId="0" applyFont="1" applyFill="1" applyBorder="1" applyAlignment="1">
      <alignment horizontal="center" vertical="center" wrapText="1"/>
    </xf>
    <xf numFmtId="14" fontId="34" fillId="9" borderId="46" xfId="0" applyNumberFormat="1" applyFont="1" applyFill="1" applyBorder="1" applyAlignment="1">
      <alignment horizontal="center" vertical="center" wrapText="1"/>
    </xf>
    <xf numFmtId="1" fontId="34" fillId="9" borderId="46" xfId="0" applyNumberFormat="1" applyFont="1" applyFill="1" applyBorder="1" applyAlignment="1">
      <alignment horizontal="center" vertical="center" wrapText="1"/>
    </xf>
    <xf numFmtId="1" fontId="32" fillId="11" borderId="46" xfId="0" applyNumberFormat="1" applyFont="1" applyFill="1" applyBorder="1" applyAlignment="1">
      <alignment horizontal="center" vertical="center" wrapText="1"/>
    </xf>
    <xf numFmtId="1" fontId="32" fillId="37" borderId="46" xfId="0" applyNumberFormat="1" applyFont="1" applyFill="1" applyBorder="1" applyAlignment="1">
      <alignment horizontal="center" vertical="center" wrapText="1"/>
    </xf>
    <xf numFmtId="0" fontId="35" fillId="22" borderId="46" xfId="0" applyFont="1" applyFill="1" applyBorder="1" applyAlignment="1">
      <alignment horizontal="center" vertical="center" wrapText="1"/>
    </xf>
    <xf numFmtId="0" fontId="8" fillId="0" borderId="0" xfId="0" applyFont="1" applyAlignment="1">
      <alignment horizontal="center" vertical="center" textRotation="255"/>
    </xf>
    <xf numFmtId="9" fontId="55" fillId="11" borderId="46" xfId="16" applyFont="1" applyFill="1" applyBorder="1" applyAlignment="1">
      <alignment horizontal="center" vertical="center" wrapText="1"/>
    </xf>
    <xf numFmtId="0" fontId="32" fillId="38" borderId="46" xfId="0" applyFont="1" applyFill="1" applyBorder="1" applyAlignment="1">
      <alignment horizontal="center" vertical="center" wrapText="1"/>
    </xf>
    <xf numFmtId="0" fontId="31" fillId="24" borderId="46" xfId="0" applyFont="1" applyFill="1" applyBorder="1" applyAlignment="1">
      <alignment horizontal="left" vertical="center" wrapText="1"/>
    </xf>
    <xf numFmtId="0" fontId="32" fillId="17" borderId="46" xfId="0" applyFont="1" applyFill="1" applyBorder="1" applyAlignment="1">
      <alignment horizontal="left" vertical="center" wrapText="1"/>
    </xf>
    <xf numFmtId="0" fontId="32" fillId="11" borderId="46" xfId="0" applyFont="1" applyFill="1" applyBorder="1" applyAlignment="1">
      <alignment horizontal="left" vertical="center" wrapText="1"/>
    </xf>
    <xf numFmtId="0" fontId="34" fillId="31" borderId="46" xfId="0" applyFont="1" applyFill="1" applyBorder="1" applyAlignment="1">
      <alignment horizontal="left" vertical="center" wrapText="1"/>
    </xf>
    <xf numFmtId="0" fontId="34" fillId="11" borderId="46" xfId="0" applyFont="1" applyFill="1" applyBorder="1" applyAlignment="1">
      <alignment horizontal="left" vertical="center" wrapText="1"/>
    </xf>
    <xf numFmtId="0" fontId="36" fillId="5" borderId="55" xfId="0" applyFont="1" applyFill="1" applyBorder="1" applyAlignment="1">
      <alignment horizontal="left" vertical="center" wrapText="1"/>
    </xf>
    <xf numFmtId="0" fontId="34" fillId="11" borderId="46" xfId="1" applyFont="1" applyFill="1" applyBorder="1" applyAlignment="1">
      <alignment horizontal="left" vertical="center" wrapText="1"/>
    </xf>
    <xf numFmtId="0" fontId="32" fillId="2" borderId="46" xfId="0" applyFont="1" applyFill="1" applyBorder="1" applyAlignment="1">
      <alignment horizontal="left" vertical="center" wrapText="1"/>
    </xf>
    <xf numFmtId="0" fontId="55" fillId="11" borderId="46" xfId="0" applyFont="1" applyFill="1" applyBorder="1" applyAlignment="1">
      <alignment horizontal="left" vertical="center" wrapText="1"/>
    </xf>
    <xf numFmtId="0" fontId="34" fillId="2" borderId="46" xfId="0" applyFont="1" applyFill="1" applyBorder="1" applyAlignment="1">
      <alignment horizontal="left" vertical="center" wrapText="1"/>
    </xf>
    <xf numFmtId="0" fontId="8" fillId="0" borderId="0" xfId="0" applyFont="1" applyAlignment="1">
      <alignment horizontal="left" vertical="center"/>
    </xf>
    <xf numFmtId="0" fontId="8" fillId="11" borderId="39" xfId="0" applyFont="1" applyFill="1" applyBorder="1" applyAlignment="1">
      <alignment horizontal="center" vertical="center"/>
    </xf>
    <xf numFmtId="0" fontId="0" fillId="0" borderId="0" xfId="0" applyAlignment="1">
      <alignment horizontal="center" vertical="center"/>
    </xf>
    <xf numFmtId="0" fontId="31" fillId="25" borderId="46" xfId="0" applyFont="1" applyFill="1" applyBorder="1" applyAlignment="1">
      <alignment horizontal="center" vertical="center"/>
    </xf>
    <xf numFmtId="0" fontId="0" fillId="11" borderId="0" xfId="0" applyFill="1" applyAlignment="1">
      <alignment horizontal="center" vertical="center"/>
    </xf>
    <xf numFmtId="9" fontId="34" fillId="11" borderId="46" xfId="16" applyFont="1" applyFill="1" applyBorder="1" applyAlignment="1">
      <alignment horizontal="center" vertical="center" wrapText="1"/>
    </xf>
    <xf numFmtId="0" fontId="35" fillId="0" borderId="0" xfId="0" applyFont="1"/>
    <xf numFmtId="0" fontId="47" fillId="25" borderId="62" xfId="0" applyFont="1" applyFill="1" applyBorder="1" applyAlignment="1">
      <alignment horizontal="center" vertical="center" wrapText="1"/>
    </xf>
    <xf numFmtId="0" fontId="47" fillId="25" borderId="63" xfId="0" applyFont="1" applyFill="1" applyBorder="1" applyAlignment="1">
      <alignment horizontal="center" vertical="center" wrapText="1"/>
    </xf>
    <xf numFmtId="0" fontId="47" fillId="19" borderId="66" xfId="0" applyFont="1" applyFill="1" applyBorder="1" applyAlignment="1">
      <alignment horizontal="center" vertical="center" wrapText="1"/>
    </xf>
    <xf numFmtId="0" fontId="60" fillId="0" borderId="63" xfId="0" applyFont="1" applyBorder="1" applyAlignment="1">
      <alignment horizontal="center" vertical="center" wrapText="1"/>
    </xf>
    <xf numFmtId="0" fontId="60" fillId="0" borderId="66" xfId="0" applyFont="1" applyBorder="1" applyAlignment="1">
      <alignment horizontal="center" vertical="center" wrapText="1"/>
    </xf>
    <xf numFmtId="0" fontId="47" fillId="25" borderId="73" xfId="0" applyFont="1" applyFill="1" applyBorder="1" applyAlignment="1">
      <alignment horizontal="center" vertical="center" wrapText="1"/>
    </xf>
    <xf numFmtId="1" fontId="42" fillId="17" borderId="75" xfId="12" applyNumberFormat="1" applyFont="1" applyFill="1" applyBorder="1" applyAlignment="1">
      <alignment horizontal="center" vertical="center" wrapText="1"/>
    </xf>
    <xf numFmtId="0" fontId="35" fillId="2" borderId="75" xfId="12" applyFont="1" applyFill="1" applyBorder="1" applyAlignment="1">
      <alignment horizontal="center" vertical="center"/>
    </xf>
    <xf numFmtId="10" fontId="49" fillId="0" borderId="75" xfId="12" applyNumberFormat="1" applyFont="1" applyBorder="1" applyAlignment="1">
      <alignment horizontal="center" vertical="center" wrapText="1"/>
    </xf>
    <xf numFmtId="0" fontId="42" fillId="2" borderId="75" xfId="12" applyFont="1" applyFill="1" applyBorder="1" applyAlignment="1">
      <alignment horizontal="center" vertical="center"/>
    </xf>
    <xf numFmtId="0" fontId="42" fillId="38" borderId="75" xfId="12" applyFont="1" applyFill="1" applyBorder="1" applyAlignment="1">
      <alignment horizontal="center" vertical="center"/>
    </xf>
    <xf numFmtId="0" fontId="35" fillId="5" borderId="75" xfId="12" applyFont="1" applyFill="1" applyBorder="1" applyAlignment="1">
      <alignment horizontal="center" vertical="center" wrapText="1"/>
    </xf>
    <xf numFmtId="10" fontId="50" fillId="5" borderId="75" xfId="12" applyNumberFormat="1" applyFont="1" applyFill="1" applyBorder="1" applyAlignment="1">
      <alignment horizontal="center" vertical="center" wrapText="1"/>
    </xf>
    <xf numFmtId="0" fontId="35" fillId="2" borderId="75" xfId="12" applyFont="1" applyFill="1" applyBorder="1" applyAlignment="1">
      <alignment horizontal="center" vertical="center" wrapText="1"/>
    </xf>
    <xf numFmtId="0" fontId="42" fillId="0" borderId="75" xfId="12" applyFont="1" applyBorder="1" applyAlignment="1">
      <alignment horizontal="center" vertical="center"/>
    </xf>
    <xf numFmtId="0" fontId="35" fillId="2" borderId="75" xfId="13" applyFont="1" applyFill="1" applyBorder="1" applyAlignment="1">
      <alignment horizontal="center" vertical="center" wrapText="1"/>
    </xf>
    <xf numFmtId="1" fontId="35" fillId="2" borderId="75" xfId="12" applyNumberFormat="1" applyFont="1" applyFill="1" applyBorder="1" applyAlignment="1">
      <alignment horizontal="center" vertical="center"/>
    </xf>
    <xf numFmtId="9" fontId="35" fillId="0" borderId="75" xfId="12" applyNumberFormat="1" applyFont="1" applyBorder="1" applyAlignment="1">
      <alignment horizontal="center" vertical="center"/>
    </xf>
    <xf numFmtId="9" fontId="35" fillId="2" borderId="75" xfId="12" applyNumberFormat="1" applyFont="1" applyFill="1" applyBorder="1" applyAlignment="1">
      <alignment horizontal="center" vertical="center"/>
    </xf>
    <xf numFmtId="0" fontId="35" fillId="11" borderId="75" xfId="12" applyFont="1" applyFill="1" applyBorder="1" applyAlignment="1">
      <alignment horizontal="center" vertical="center"/>
    </xf>
    <xf numFmtId="0" fontId="42" fillId="11" borderId="75" xfId="12" applyFont="1" applyFill="1" applyBorder="1" applyAlignment="1">
      <alignment horizontal="center" vertical="center" wrapText="1"/>
    </xf>
    <xf numFmtId="0" fontId="35" fillId="0" borderId="75" xfId="12" applyFont="1" applyBorder="1" applyAlignment="1">
      <alignment horizontal="center" vertical="center" wrapText="1"/>
    </xf>
    <xf numFmtId="0" fontId="42" fillId="2" borderId="75" xfId="12" applyFont="1" applyFill="1" applyBorder="1" applyAlignment="1">
      <alignment horizontal="center" vertical="center" wrapText="1"/>
    </xf>
    <xf numFmtId="10" fontId="31" fillId="26" borderId="77" xfId="12" applyNumberFormat="1" applyFont="1" applyFill="1" applyBorder="1" applyAlignment="1">
      <alignment horizontal="center" vertical="center" wrapText="1"/>
    </xf>
    <xf numFmtId="0" fontId="37" fillId="24" borderId="75" xfId="12" applyFont="1" applyFill="1" applyBorder="1" applyAlignment="1">
      <alignment horizontal="center" vertical="center" wrapText="1"/>
    </xf>
    <xf numFmtId="10" fontId="37" fillId="24" borderId="75" xfId="12" applyNumberFormat="1" applyFont="1" applyFill="1" applyBorder="1" applyAlignment="1">
      <alignment horizontal="center" vertical="center" wrapText="1"/>
    </xf>
    <xf numFmtId="0" fontId="37" fillId="24" borderId="80" xfId="12" applyFont="1" applyFill="1" applyBorder="1" applyAlignment="1">
      <alignment horizontal="center" vertical="center" wrapText="1"/>
    </xf>
    <xf numFmtId="0" fontId="63" fillId="0" borderId="79" xfId="12" applyFont="1" applyBorder="1" applyAlignment="1">
      <alignment horizontal="center" vertical="center" wrapText="1"/>
    </xf>
    <xf numFmtId="0" fontId="37" fillId="17" borderId="75" xfId="12" applyFont="1" applyFill="1" applyBorder="1" applyAlignment="1">
      <alignment horizontal="center" vertical="center" wrapText="1"/>
    </xf>
    <xf numFmtId="0" fontId="42" fillId="17" borderId="75" xfId="12" applyFont="1" applyFill="1" applyBorder="1" applyAlignment="1">
      <alignment horizontal="center" vertical="center" wrapText="1"/>
    </xf>
    <xf numFmtId="14" fontId="42" fillId="21" borderId="75" xfId="12" applyNumberFormat="1" applyFont="1" applyFill="1" applyBorder="1" applyAlignment="1">
      <alignment horizontal="center" vertical="center" wrapText="1"/>
    </xf>
    <xf numFmtId="0" fontId="42" fillId="20" borderId="75" xfId="12" applyFont="1" applyFill="1" applyBorder="1" applyAlignment="1">
      <alignment horizontal="center" vertical="center" wrapText="1"/>
    </xf>
    <xf numFmtId="10" fontId="43" fillId="2" borderId="75" xfId="12" applyNumberFormat="1" applyFont="1" applyFill="1" applyBorder="1" applyAlignment="1">
      <alignment horizontal="center" vertical="center"/>
    </xf>
    <xf numFmtId="10" fontId="49" fillId="11" borderId="75" xfId="12" applyNumberFormat="1" applyFont="1" applyFill="1" applyBorder="1" applyAlignment="1">
      <alignment horizontal="center" vertical="center" wrapText="1"/>
    </xf>
    <xf numFmtId="0" fontId="44" fillId="0" borderId="80" xfId="12" applyFont="1" applyBorder="1" applyAlignment="1">
      <alignment horizontal="center" vertical="center" wrapText="1"/>
    </xf>
    <xf numFmtId="0" fontId="37" fillId="20" borderId="75" xfId="12" applyFont="1" applyFill="1" applyBorder="1" applyAlignment="1">
      <alignment horizontal="center" vertical="center" wrapText="1"/>
    </xf>
    <xf numFmtId="10" fontId="35" fillId="0" borderId="75" xfId="12" applyNumberFormat="1" applyFont="1" applyBorder="1" applyAlignment="1">
      <alignment horizontal="center" vertical="center" wrapText="1"/>
    </xf>
    <xf numFmtId="0" fontId="46" fillId="0" borderId="75" xfId="12" applyFont="1" applyBorder="1" applyAlignment="1">
      <alignment horizontal="center" vertical="center" wrapText="1"/>
    </xf>
    <xf numFmtId="0" fontId="44" fillId="0" borderId="80" xfId="8" applyFont="1" applyBorder="1" applyAlignment="1">
      <alignment horizontal="center" vertical="center" wrapText="1"/>
    </xf>
    <xf numFmtId="0" fontId="42" fillId="21" borderId="75" xfId="12" applyFont="1" applyFill="1" applyBorder="1" applyAlignment="1">
      <alignment horizontal="center" vertical="center" wrapText="1"/>
    </xf>
    <xf numFmtId="0" fontId="42" fillId="39" borderId="75" xfId="12" applyFont="1" applyFill="1" applyBorder="1" applyAlignment="1">
      <alignment horizontal="center" vertical="center" wrapText="1"/>
    </xf>
    <xf numFmtId="0" fontId="46" fillId="18" borderId="75" xfId="12" applyFont="1" applyFill="1" applyBorder="1" applyAlignment="1">
      <alignment horizontal="center" vertical="center" wrapText="1"/>
    </xf>
    <xf numFmtId="0" fontId="46" fillId="14" borderId="75" xfId="12" applyFont="1" applyFill="1" applyBorder="1" applyAlignment="1">
      <alignment horizontal="center" vertical="center" wrapText="1"/>
    </xf>
    <xf numFmtId="0" fontId="50" fillId="5" borderId="79" xfId="12" applyFont="1" applyFill="1" applyBorder="1" applyAlignment="1">
      <alignment horizontal="center" vertical="center" wrapText="1"/>
    </xf>
    <xf numFmtId="0" fontId="50" fillId="5" borderId="75" xfId="12" applyFont="1" applyFill="1" applyBorder="1" applyAlignment="1">
      <alignment horizontal="center" vertical="center" wrapText="1"/>
    </xf>
    <xf numFmtId="14" fontId="35" fillId="5" borderId="75" xfId="12" applyNumberFormat="1" applyFont="1" applyFill="1" applyBorder="1" applyAlignment="1">
      <alignment horizontal="center" vertical="center" wrapText="1"/>
    </xf>
    <xf numFmtId="0" fontId="46" fillId="5" borderId="75" xfId="12" applyFont="1" applyFill="1" applyBorder="1" applyAlignment="1">
      <alignment horizontal="center" vertical="center" wrapText="1"/>
    </xf>
    <xf numFmtId="10" fontId="43" fillId="5" borderId="75" xfId="12" applyNumberFormat="1" applyFont="1" applyFill="1" applyBorder="1" applyAlignment="1">
      <alignment horizontal="center" vertical="center" wrapText="1"/>
    </xf>
    <xf numFmtId="0" fontId="35" fillId="5" borderId="80" xfId="12" applyFont="1" applyFill="1" applyBorder="1" applyAlignment="1">
      <alignment horizontal="center" vertical="center" wrapText="1"/>
    </xf>
    <xf numFmtId="0" fontId="49" fillId="2" borderId="75" xfId="12" applyFont="1" applyFill="1" applyBorder="1" applyAlignment="1">
      <alignment horizontal="center" vertical="center"/>
    </xf>
    <xf numFmtId="14" fontId="46" fillId="21" borderId="75" xfId="12" applyNumberFormat="1" applyFont="1" applyFill="1" applyBorder="1" applyAlignment="1">
      <alignment horizontal="center" vertical="center" wrapText="1"/>
    </xf>
    <xf numFmtId="0" fontId="46" fillId="21" borderId="75" xfId="12" applyFont="1" applyFill="1" applyBorder="1" applyAlignment="1">
      <alignment horizontal="center" vertical="center" wrapText="1"/>
    </xf>
    <xf numFmtId="0" fontId="46" fillId="39" borderId="75" xfId="12" applyFont="1" applyFill="1" applyBorder="1" applyAlignment="1">
      <alignment horizontal="center" vertical="center" wrapText="1"/>
    </xf>
    <xf numFmtId="0" fontId="35" fillId="0" borderId="80" xfId="12" applyFont="1" applyBorder="1" applyAlignment="1">
      <alignment horizontal="center" vertical="center" wrapText="1"/>
    </xf>
    <xf numFmtId="0" fontId="35" fillId="11" borderId="75" xfId="12" applyFont="1" applyFill="1" applyBorder="1" applyAlignment="1">
      <alignment horizontal="center" vertical="center" wrapText="1"/>
    </xf>
    <xf numFmtId="0" fontId="44" fillId="0" borderId="80" xfId="6" applyFont="1" applyBorder="1" applyAlignment="1">
      <alignment horizontal="center" vertical="center" wrapText="1"/>
    </xf>
    <xf numFmtId="0" fontId="35" fillId="5" borderId="79" xfId="12" applyFont="1" applyFill="1" applyBorder="1" applyAlignment="1">
      <alignment horizontal="center" vertical="center" wrapText="1"/>
    </xf>
    <xf numFmtId="0" fontId="37" fillId="2" borderId="75" xfId="13" applyFont="1" applyFill="1" applyBorder="1" applyAlignment="1">
      <alignment horizontal="center" vertical="center" wrapText="1"/>
    </xf>
    <xf numFmtId="0" fontId="35" fillId="0" borderId="75" xfId="13" applyFont="1" applyBorder="1" applyAlignment="1">
      <alignment horizontal="center" vertical="center" wrapText="1"/>
    </xf>
    <xf numFmtId="0" fontId="37" fillId="2" borderId="75" xfId="12" applyFont="1" applyFill="1" applyBorder="1" applyAlignment="1">
      <alignment horizontal="center" vertical="center" wrapText="1"/>
    </xf>
    <xf numFmtId="9" fontId="35" fillId="11" borderId="75" xfId="13" applyNumberFormat="1" applyFont="1" applyFill="1" applyBorder="1" applyAlignment="1">
      <alignment horizontal="center" vertical="center" wrapText="1"/>
    </xf>
    <xf numFmtId="0" fontId="35" fillId="11" borderId="75" xfId="13" applyFont="1" applyFill="1" applyBorder="1" applyAlignment="1">
      <alignment horizontal="center" vertical="center" wrapText="1"/>
    </xf>
    <xf numFmtId="0" fontId="35" fillId="0" borderId="80" xfId="12" applyFont="1" applyBorder="1" applyAlignment="1">
      <alignment horizontal="center" vertical="center"/>
    </xf>
    <xf numFmtId="0" fontId="49" fillId="2" borderId="75" xfId="12" applyFont="1" applyFill="1" applyBorder="1" applyAlignment="1">
      <alignment horizontal="center" vertical="center" wrapText="1"/>
    </xf>
    <xf numFmtId="0" fontId="42" fillId="14" borderId="75" xfId="12" applyFont="1" applyFill="1" applyBorder="1" applyAlignment="1">
      <alignment horizontal="center" vertical="center" wrapText="1"/>
    </xf>
    <xf numFmtId="14" fontId="42" fillId="18" borderId="75" xfId="12" applyNumberFormat="1" applyFont="1" applyFill="1" applyBorder="1" applyAlignment="1">
      <alignment horizontal="center" vertical="center" wrapText="1"/>
    </xf>
    <xf numFmtId="0" fontId="42" fillId="18" borderId="75" xfId="12" applyFont="1" applyFill="1" applyBorder="1" applyAlignment="1">
      <alignment horizontal="center" vertical="center" wrapText="1"/>
    </xf>
    <xf numFmtId="0" fontId="42" fillId="35" borderId="75" xfId="12" applyFont="1" applyFill="1" applyBorder="1" applyAlignment="1">
      <alignment horizontal="center" vertical="center" wrapText="1"/>
    </xf>
    <xf numFmtId="0" fontId="44" fillId="0" borderId="80" xfId="12" applyFont="1" applyBorder="1" applyAlignment="1">
      <alignment horizontal="center" vertical="center"/>
    </xf>
    <xf numFmtId="0" fontId="42" fillId="36" borderId="75" xfId="12" applyFont="1" applyFill="1" applyBorder="1" applyAlignment="1">
      <alignment horizontal="center" vertical="center" wrapText="1"/>
    </xf>
    <xf numFmtId="10" fontId="43" fillId="0" borderId="75" xfId="12" applyNumberFormat="1" applyFont="1" applyBorder="1" applyAlignment="1">
      <alignment horizontal="center" vertical="center"/>
    </xf>
    <xf numFmtId="0" fontId="42" fillId="0" borderId="75" xfId="12" applyFont="1" applyBorder="1" applyAlignment="1">
      <alignment horizontal="center" vertical="center" wrapText="1"/>
    </xf>
    <xf numFmtId="14" fontId="42" fillId="0" borderId="75" xfId="12" applyNumberFormat="1" applyFont="1" applyBorder="1" applyAlignment="1">
      <alignment horizontal="center" vertical="center" wrapText="1"/>
    </xf>
    <xf numFmtId="0" fontId="50" fillId="5" borderId="81" xfId="12" applyFont="1" applyFill="1" applyBorder="1" applyAlignment="1">
      <alignment horizontal="center" vertical="center" wrapText="1"/>
    </xf>
    <xf numFmtId="0" fontId="50" fillId="5" borderId="82" xfId="12" applyFont="1" applyFill="1" applyBorder="1" applyAlignment="1">
      <alignment horizontal="center" vertical="center" wrapText="1"/>
    </xf>
    <xf numFmtId="0" fontId="35" fillId="5" borderId="82" xfId="12" applyFont="1" applyFill="1" applyBorder="1" applyAlignment="1">
      <alignment horizontal="center" vertical="center" wrapText="1"/>
    </xf>
    <xf numFmtId="14" fontId="35" fillId="5" borderId="82" xfId="12" applyNumberFormat="1" applyFont="1" applyFill="1" applyBorder="1" applyAlignment="1">
      <alignment horizontal="center" vertical="center" wrapText="1"/>
    </xf>
    <xf numFmtId="10" fontId="50" fillId="5" borderId="82" xfId="12" applyNumberFormat="1" applyFont="1" applyFill="1" applyBorder="1" applyAlignment="1">
      <alignment horizontal="center" vertical="center" wrapText="1"/>
    </xf>
    <xf numFmtId="0" fontId="35" fillId="5" borderId="83" xfId="12" applyFont="1" applyFill="1" applyBorder="1" applyAlignment="1">
      <alignment horizontal="center" vertical="center" wrapText="1"/>
    </xf>
    <xf numFmtId="0" fontId="39" fillId="11" borderId="39" xfId="14" applyFont="1" applyFill="1" applyAlignment="1">
      <alignment horizontal="left" vertical="center"/>
    </xf>
    <xf numFmtId="0" fontId="35" fillId="11" borderId="39" xfId="14" applyFont="1" applyFill="1" applyAlignment="1">
      <alignment vertical="center"/>
    </xf>
    <xf numFmtId="0" fontId="45" fillId="2" borderId="26" xfId="14" applyFont="1" applyFill="1" applyBorder="1" applyAlignment="1">
      <alignment horizontal="center" vertical="center" textRotation="90" wrapText="1"/>
    </xf>
    <xf numFmtId="0" fontId="45" fillId="2" borderId="27" xfId="14" applyFont="1" applyFill="1" applyBorder="1" applyAlignment="1">
      <alignment horizontal="center" vertical="center" textRotation="90"/>
    </xf>
    <xf numFmtId="0" fontId="45" fillId="2" borderId="33" xfId="14" applyFont="1" applyFill="1" applyBorder="1" applyAlignment="1">
      <alignment horizontal="center" vertical="center" textRotation="90"/>
    </xf>
    <xf numFmtId="0" fontId="45" fillId="2" borderId="39" xfId="14" applyFont="1" applyFill="1" applyAlignment="1">
      <alignment horizontal="center" vertical="center" textRotation="90"/>
    </xf>
    <xf numFmtId="0" fontId="39" fillId="40" borderId="28" xfId="14" applyFont="1" applyFill="1" applyBorder="1" applyAlignment="1">
      <alignment horizontal="center" vertical="center"/>
    </xf>
    <xf numFmtId="0" fontId="39" fillId="2" borderId="29" xfId="14" applyFont="1" applyFill="1" applyBorder="1" applyAlignment="1">
      <alignment horizontal="center" vertical="center"/>
    </xf>
    <xf numFmtId="0" fontId="39" fillId="2" borderId="40" xfId="14" applyFont="1" applyFill="1" applyBorder="1" applyAlignment="1">
      <alignment horizontal="left" vertical="center"/>
    </xf>
    <xf numFmtId="0" fontId="39" fillId="2" borderId="39" xfId="14" applyFont="1" applyFill="1" applyAlignment="1">
      <alignment horizontal="left" vertical="center"/>
    </xf>
    <xf numFmtId="0" fontId="39" fillId="2" borderId="39" xfId="14" applyFont="1" applyFill="1" applyAlignment="1">
      <alignment horizontal="center" vertical="center"/>
    </xf>
    <xf numFmtId="0" fontId="39" fillId="41" borderId="14" xfId="14" applyFont="1" applyFill="1" applyBorder="1" applyAlignment="1">
      <alignment horizontal="center" vertical="center"/>
    </xf>
    <xf numFmtId="0" fontId="39" fillId="2" borderId="15" xfId="14" applyFont="1" applyFill="1" applyBorder="1" applyAlignment="1">
      <alignment horizontal="center" vertical="center"/>
    </xf>
    <xf numFmtId="0" fontId="39" fillId="2" borderId="30" xfId="14" applyFont="1" applyFill="1" applyBorder="1" applyAlignment="1">
      <alignment horizontal="left" vertical="center"/>
    </xf>
    <xf numFmtId="0" fontId="39" fillId="42" borderId="14" xfId="14" applyFont="1" applyFill="1" applyBorder="1" applyAlignment="1">
      <alignment horizontal="center" vertical="center"/>
    </xf>
    <xf numFmtId="0" fontId="39" fillId="11" borderId="39" xfId="14" applyFont="1" applyFill="1" applyAlignment="1">
      <alignment vertical="center"/>
    </xf>
    <xf numFmtId="0" fontId="39" fillId="43" borderId="14" xfId="14" applyFont="1" applyFill="1" applyBorder="1" applyAlignment="1">
      <alignment horizontal="center" vertical="center"/>
    </xf>
    <xf numFmtId="0" fontId="39" fillId="44" borderId="31" xfId="14" applyFont="1" applyFill="1" applyBorder="1" applyAlignment="1">
      <alignment horizontal="center" vertical="center"/>
    </xf>
    <xf numFmtId="0" fontId="39" fillId="2" borderId="32" xfId="14" applyFont="1" applyFill="1" applyBorder="1" applyAlignment="1">
      <alignment horizontal="center" vertical="center"/>
    </xf>
    <xf numFmtId="0" fontId="35" fillId="11" borderId="39" xfId="14" applyFont="1" applyFill="1" applyAlignment="1">
      <alignment horizontal="left" vertical="center"/>
    </xf>
    <xf numFmtId="0" fontId="64" fillId="11" borderId="39" xfId="14" applyFont="1" applyFill="1" applyAlignment="1">
      <alignment vertical="center"/>
    </xf>
    <xf numFmtId="0" fontId="64" fillId="0" borderId="39" xfId="14" applyFont="1" applyAlignment="1">
      <alignment vertical="center"/>
    </xf>
    <xf numFmtId="0" fontId="67" fillId="11" borderId="39" xfId="14" applyFont="1" applyFill="1" applyAlignment="1">
      <alignment horizontal="left" vertical="center" wrapText="1"/>
    </xf>
    <xf numFmtId="0" fontId="67" fillId="11" borderId="39" xfId="14" applyFont="1" applyFill="1" applyAlignment="1">
      <alignment vertical="center" wrapText="1"/>
    </xf>
    <xf numFmtId="0" fontId="62" fillId="11" borderId="39" xfId="14" applyFont="1" applyFill="1" applyAlignment="1">
      <alignment vertical="center"/>
    </xf>
    <xf numFmtId="0" fontId="38" fillId="17" borderId="39" xfId="0" applyFont="1" applyFill="1" applyBorder="1" applyAlignment="1">
      <alignment horizontal="center" vertical="center" wrapText="1"/>
    </xf>
    <xf numFmtId="0" fontId="32" fillId="11" borderId="39" xfId="0" applyFont="1" applyFill="1" applyBorder="1" applyAlignment="1">
      <alignment horizontal="center" wrapText="1"/>
    </xf>
    <xf numFmtId="0" fontId="8" fillId="0" borderId="39" xfId="0" applyFont="1" applyBorder="1" applyAlignment="1">
      <alignment horizontal="center" vertical="center"/>
    </xf>
    <xf numFmtId="0" fontId="8" fillId="0" borderId="46" xfId="0" applyFont="1" applyBorder="1" applyAlignment="1">
      <alignment horizontal="left" vertical="top" wrapText="1"/>
    </xf>
    <xf numFmtId="0" fontId="8" fillId="0" borderId="0" xfId="0" applyFont="1" applyAlignment="1">
      <alignment horizontal="left" vertical="center" wrapText="1"/>
    </xf>
    <xf numFmtId="9" fontId="34" fillId="5" borderId="46" xfId="0" applyNumberFormat="1" applyFont="1" applyFill="1" applyBorder="1" applyAlignment="1">
      <alignment horizontal="left" vertical="center" wrapText="1"/>
    </xf>
    <xf numFmtId="0" fontId="34" fillId="11" borderId="90" xfId="0" applyFont="1" applyFill="1" applyBorder="1" applyAlignment="1">
      <alignment horizontal="center" vertical="center"/>
    </xf>
    <xf numFmtId="0" fontId="34" fillId="11" borderId="97" xfId="0" applyFont="1" applyFill="1" applyBorder="1" applyAlignment="1">
      <alignment horizontal="center" vertical="center"/>
    </xf>
    <xf numFmtId="0" fontId="30" fillId="11" borderId="84" xfId="0" applyFont="1" applyFill="1" applyBorder="1" applyAlignment="1">
      <alignment horizontal="center" vertical="center" wrapText="1"/>
    </xf>
    <xf numFmtId="0" fontId="29" fillId="11" borderId="85" xfId="0" applyFont="1" applyFill="1" applyBorder="1" applyAlignment="1">
      <alignment vertical="center" wrapText="1"/>
    </xf>
    <xf numFmtId="0" fontId="8" fillId="11" borderId="0" xfId="0" applyFont="1" applyFill="1" applyAlignment="1">
      <alignment vertical="center"/>
    </xf>
    <xf numFmtId="0" fontId="14" fillId="11" borderId="0" xfId="0" applyFont="1" applyFill="1" applyAlignment="1">
      <alignment vertical="center"/>
    </xf>
    <xf numFmtId="0" fontId="31" fillId="17" borderId="15" xfId="0" applyFont="1" applyFill="1" applyBorder="1" applyAlignment="1">
      <alignment horizontal="center" vertical="center"/>
    </xf>
    <xf numFmtId="0" fontId="34" fillId="47" borderId="92" xfId="0" applyFont="1" applyFill="1" applyBorder="1" applyAlignment="1">
      <alignment horizontal="center" vertical="center"/>
    </xf>
    <xf numFmtId="0" fontId="34" fillId="47" borderId="32" xfId="0" applyFont="1" applyFill="1" applyBorder="1" applyAlignment="1">
      <alignment horizontal="center" vertical="center"/>
    </xf>
    <xf numFmtId="14" fontId="34" fillId="47" borderId="32" xfId="0" applyNumberFormat="1" applyFont="1" applyFill="1" applyBorder="1" applyAlignment="1">
      <alignment horizontal="center" vertical="center"/>
    </xf>
    <xf numFmtId="0" fontId="34" fillId="47" borderId="32" xfId="0" applyFont="1" applyFill="1" applyBorder="1" applyAlignment="1">
      <alignment horizontal="center" vertical="center" wrapText="1"/>
    </xf>
    <xf numFmtId="0" fontId="31" fillId="17" borderId="32" xfId="0" applyFont="1" applyFill="1" applyBorder="1" applyAlignment="1">
      <alignment horizontal="center" vertical="center"/>
    </xf>
    <xf numFmtId="14" fontId="31" fillId="17" borderId="93" xfId="0" applyNumberFormat="1" applyFont="1" applyFill="1" applyBorder="1" applyAlignment="1">
      <alignment horizontal="center" vertical="center"/>
    </xf>
    <xf numFmtId="14" fontId="34" fillId="11" borderId="29" xfId="0" applyNumberFormat="1" applyFont="1" applyFill="1" applyBorder="1" applyAlignment="1">
      <alignment horizontal="center" vertical="center"/>
    </xf>
    <xf numFmtId="0" fontId="34" fillId="11" borderId="29" xfId="0" applyFont="1" applyFill="1" applyBorder="1" applyAlignment="1">
      <alignment horizontal="center" vertical="center" wrapText="1"/>
    </xf>
    <xf numFmtId="0" fontId="34" fillId="11" borderId="15" xfId="0" applyFont="1" applyFill="1" applyBorder="1" applyAlignment="1">
      <alignment vertical="center" wrapText="1"/>
    </xf>
    <xf numFmtId="0" fontId="31" fillId="17" borderId="29" xfId="0" applyFont="1" applyFill="1" applyBorder="1" applyAlignment="1">
      <alignment horizontal="center" vertical="center"/>
    </xf>
    <xf numFmtId="14" fontId="31" fillId="17" borderId="91" xfId="0" applyNumberFormat="1" applyFont="1" applyFill="1" applyBorder="1" applyAlignment="1">
      <alignment horizontal="center" vertical="center"/>
    </xf>
    <xf numFmtId="0" fontId="34" fillId="11" borderId="94" xfId="0" applyFont="1" applyFill="1" applyBorder="1" applyAlignment="1">
      <alignment vertical="center"/>
    </xf>
    <xf numFmtId="0" fontId="34" fillId="11" borderId="29" xfId="0" applyFont="1" applyFill="1" applyBorder="1" applyAlignment="1">
      <alignment vertical="center"/>
    </xf>
    <xf numFmtId="0" fontId="34" fillId="11" borderId="15" xfId="0" applyFont="1" applyFill="1" applyBorder="1" applyAlignment="1">
      <alignment horizontal="center" vertical="center"/>
    </xf>
    <xf numFmtId="14" fontId="34" fillId="11" borderId="15" xfId="0" applyNumberFormat="1" applyFont="1" applyFill="1" applyBorder="1" applyAlignment="1">
      <alignment horizontal="center" vertical="center"/>
    </xf>
    <xf numFmtId="0" fontId="34" fillId="11" borderId="15" xfId="0" applyFont="1" applyFill="1" applyBorder="1" applyAlignment="1">
      <alignment vertical="center"/>
    </xf>
    <xf numFmtId="0" fontId="44" fillId="11" borderId="39" xfId="6" applyFont="1" applyFill="1" applyBorder="1" applyAlignment="1">
      <alignment vertical="center"/>
    </xf>
    <xf numFmtId="14" fontId="31" fillId="17" borderId="95" xfId="0" applyNumberFormat="1" applyFont="1" applyFill="1" applyBorder="1" applyAlignment="1">
      <alignment horizontal="center" vertical="center"/>
    </xf>
    <xf numFmtId="0" fontId="44" fillId="11" borderId="39" xfId="6" applyFont="1" applyFill="1" applyBorder="1" applyAlignment="1">
      <alignment vertical="center" wrapText="1"/>
    </xf>
    <xf numFmtId="0" fontId="44" fillId="11" borderId="15" xfId="6" applyFont="1" applyFill="1" applyBorder="1" applyAlignment="1">
      <alignment vertical="center" wrapText="1"/>
    </xf>
    <xf numFmtId="0" fontId="26" fillId="11" borderId="39" xfId="6" applyFill="1" applyBorder="1" applyAlignment="1">
      <alignment vertical="center" wrapText="1"/>
    </xf>
    <xf numFmtId="0" fontId="26" fillId="11" borderId="39" xfId="6" applyFill="1" applyBorder="1" applyAlignment="1">
      <alignment vertical="center"/>
    </xf>
    <xf numFmtId="0" fontId="34" fillId="11" borderId="96" xfId="0" applyFont="1" applyFill="1" applyBorder="1" applyAlignment="1">
      <alignment vertical="center"/>
    </xf>
    <xf numFmtId="0" fontId="34" fillId="11" borderId="97" xfId="0" applyFont="1" applyFill="1" applyBorder="1" applyAlignment="1">
      <alignment vertical="center"/>
    </xf>
    <xf numFmtId="14" fontId="34" fillId="11" borderId="98" xfId="0" applyNumberFormat="1" applyFont="1" applyFill="1" applyBorder="1" applyAlignment="1">
      <alignment vertical="center"/>
    </xf>
    <xf numFmtId="0" fontId="34" fillId="11" borderId="98" xfId="0" applyFont="1" applyFill="1" applyBorder="1" applyAlignment="1">
      <alignment horizontal="center" vertical="center"/>
    </xf>
    <xf numFmtId="0" fontId="34" fillId="11" borderId="98" xfId="0" applyFont="1" applyFill="1" applyBorder="1" applyAlignment="1">
      <alignment horizontal="left" vertical="center" wrapText="1"/>
    </xf>
    <xf numFmtId="14" fontId="34" fillId="11" borderId="98" xfId="0" applyNumberFormat="1" applyFont="1" applyFill="1" applyBorder="1" applyAlignment="1">
      <alignment horizontal="center" vertical="center"/>
    </xf>
    <xf numFmtId="0" fontId="34" fillId="11" borderId="97" xfId="0" applyFont="1" applyFill="1" applyBorder="1" applyAlignment="1">
      <alignment horizontal="center" vertical="center" wrapText="1"/>
    </xf>
    <xf numFmtId="0" fontId="26" fillId="11" borderId="97" xfId="6" applyFill="1" applyBorder="1" applyAlignment="1">
      <alignment vertical="center" wrapText="1"/>
    </xf>
    <xf numFmtId="0" fontId="31" fillId="17" borderId="98" xfId="0" applyFont="1" applyFill="1" applyBorder="1" applyAlignment="1">
      <alignment horizontal="center" vertical="center"/>
    </xf>
    <xf numFmtId="14" fontId="31" fillId="17" borderId="99" xfId="0" applyNumberFormat="1" applyFont="1" applyFill="1" applyBorder="1" applyAlignment="1">
      <alignment horizontal="center" vertical="center"/>
    </xf>
    <xf numFmtId="0" fontId="14" fillId="11" borderId="0" xfId="0" applyFont="1" applyFill="1" applyAlignment="1">
      <alignment horizontal="center" vertical="center"/>
    </xf>
    <xf numFmtId="0" fontId="31" fillId="48" borderId="15" xfId="0" applyFont="1" applyFill="1" applyBorder="1" applyAlignment="1">
      <alignment horizontal="center" vertical="center"/>
    </xf>
    <xf numFmtId="0" fontId="61" fillId="0" borderId="34" xfId="14" applyFont="1" applyBorder="1" applyAlignment="1">
      <alignment horizontal="center" vertical="center" wrapText="1"/>
    </xf>
    <xf numFmtId="0" fontId="37" fillId="25" borderId="25" xfId="14" applyFont="1" applyFill="1" applyBorder="1" applyAlignment="1">
      <alignment vertical="center"/>
    </xf>
    <xf numFmtId="0" fontId="37" fillId="25" borderId="9" xfId="14" applyFont="1" applyFill="1" applyBorder="1" applyAlignment="1">
      <alignment vertical="center"/>
    </xf>
    <xf numFmtId="9" fontId="33" fillId="5" borderId="46" xfId="0" applyNumberFormat="1" applyFont="1" applyFill="1" applyBorder="1" applyAlignment="1">
      <alignment horizontal="center" vertical="center" wrapText="1"/>
    </xf>
    <xf numFmtId="0" fontId="9" fillId="0" borderId="0" xfId="0" applyFont="1" applyAlignment="1">
      <alignment horizontal="center" vertical="center"/>
    </xf>
    <xf numFmtId="0" fontId="35" fillId="0" borderId="0" xfId="0" applyFont="1" applyAlignment="1">
      <alignment horizontal="center"/>
    </xf>
    <xf numFmtId="0" fontId="37" fillId="24" borderId="46" xfId="0" applyFont="1" applyFill="1" applyBorder="1" applyAlignment="1">
      <alignment horizontal="center" vertical="center" wrapText="1"/>
    </xf>
    <xf numFmtId="0" fontId="37" fillId="27" borderId="46" xfId="0" applyFont="1" applyFill="1" applyBorder="1" applyAlignment="1">
      <alignment horizontal="center" vertical="center" wrapText="1"/>
    </xf>
    <xf numFmtId="0" fontId="37" fillId="24" borderId="49" xfId="0" applyFont="1" applyFill="1" applyBorder="1" applyAlignment="1">
      <alignment horizontal="center" vertical="center" wrapText="1"/>
    </xf>
    <xf numFmtId="0" fontId="42" fillId="11" borderId="39" xfId="0" applyFont="1" applyFill="1" applyBorder="1" applyAlignment="1">
      <alignment horizontal="center" wrapText="1"/>
    </xf>
    <xf numFmtId="0" fontId="35" fillId="11" borderId="39" xfId="0" applyFont="1" applyFill="1" applyBorder="1"/>
    <xf numFmtId="0" fontId="37" fillId="45" borderId="46" xfId="0" applyFont="1" applyFill="1" applyBorder="1" applyAlignment="1">
      <alignment horizontal="center" vertical="center" wrapText="1"/>
    </xf>
    <xf numFmtId="0" fontId="37" fillId="50" borderId="46" xfId="0" applyFont="1" applyFill="1" applyBorder="1" applyAlignment="1">
      <alignment horizontal="center" vertical="center" wrapText="1"/>
    </xf>
    <xf numFmtId="0" fontId="35" fillId="11" borderId="39" xfId="0" applyFont="1" applyFill="1" applyBorder="1" applyAlignment="1">
      <alignment horizontal="center"/>
    </xf>
    <xf numFmtId="0" fontId="37" fillId="25" borderId="46" xfId="0" applyFont="1" applyFill="1" applyBorder="1" applyAlignment="1">
      <alignment horizontal="center" vertical="center" textRotation="90" wrapText="1"/>
    </xf>
    <xf numFmtId="0" fontId="37" fillId="17" borderId="46" xfId="0" applyFont="1" applyFill="1" applyBorder="1" applyAlignment="1">
      <alignment horizontal="center" vertical="center" wrapText="1"/>
    </xf>
    <xf numFmtId="0" fontId="42" fillId="17" borderId="46" xfId="0" applyFont="1" applyFill="1" applyBorder="1" applyAlignment="1">
      <alignment horizontal="left" vertical="center" wrapText="1"/>
    </xf>
    <xf numFmtId="14" fontId="42" fillId="17" borderId="46" xfId="0" applyNumberFormat="1" applyFont="1" applyFill="1" applyBorder="1" applyAlignment="1">
      <alignment horizontal="center" vertical="center" wrapText="1"/>
    </xf>
    <xf numFmtId="14" fontId="42" fillId="2" borderId="46" xfId="0" applyNumberFormat="1" applyFont="1" applyFill="1" applyBorder="1" applyAlignment="1">
      <alignment horizontal="center" vertical="center" wrapText="1"/>
    </xf>
    <xf numFmtId="1" fontId="42" fillId="17" borderId="46" xfId="0" applyNumberFormat="1" applyFont="1" applyFill="1" applyBorder="1" applyAlignment="1">
      <alignment horizontal="center" vertical="center" wrapText="1"/>
    </xf>
    <xf numFmtId="0" fontId="42" fillId="46" borderId="46" xfId="0" applyFont="1" applyFill="1" applyBorder="1" applyAlignment="1">
      <alignment horizontal="center" vertical="center" wrapText="1"/>
    </xf>
    <xf numFmtId="0" fontId="42" fillId="17" borderId="46" xfId="0" applyFont="1" applyFill="1" applyBorder="1" applyAlignment="1">
      <alignment horizontal="center" vertical="center" wrapText="1"/>
    </xf>
    <xf numFmtId="9" fontId="49" fillId="11" borderId="46" xfId="0" applyNumberFormat="1" applyFont="1" applyFill="1" applyBorder="1" applyAlignment="1">
      <alignment horizontal="center" vertical="center" wrapText="1"/>
    </xf>
    <xf numFmtId="9" fontId="42" fillId="17" borderId="46" xfId="0" applyNumberFormat="1" applyFont="1" applyFill="1" applyBorder="1" applyAlignment="1">
      <alignment horizontal="center" vertical="center" wrapText="1"/>
    </xf>
    <xf numFmtId="9" fontId="42" fillId="11" borderId="46" xfId="0" applyNumberFormat="1" applyFont="1" applyFill="1" applyBorder="1" applyAlignment="1">
      <alignment horizontal="left" vertical="center" wrapText="1"/>
    </xf>
    <xf numFmtId="0" fontId="35" fillId="0" borderId="46" xfId="0" applyFont="1" applyBorder="1" applyAlignment="1">
      <alignment horizontal="left" vertical="center" wrapText="1"/>
    </xf>
    <xf numFmtId="0" fontId="35" fillId="0" borderId="49" xfId="0" applyFont="1" applyBorder="1" applyAlignment="1">
      <alignment horizontal="center" vertical="center" wrapText="1"/>
    </xf>
    <xf numFmtId="0" fontId="35" fillId="0" borderId="46" xfId="0" applyFont="1" applyBorder="1" applyAlignment="1">
      <alignment horizontal="center" vertical="center" wrapText="1"/>
    </xf>
    <xf numFmtId="9" fontId="42" fillId="11" borderId="46" xfId="0" applyNumberFormat="1" applyFont="1" applyFill="1" applyBorder="1" applyAlignment="1">
      <alignment horizontal="center" vertical="center" wrapText="1"/>
    </xf>
    <xf numFmtId="0" fontId="42" fillId="2" borderId="46" xfId="0" applyFont="1" applyFill="1" applyBorder="1" applyAlignment="1">
      <alignment horizontal="left" vertical="center" wrapText="1"/>
    </xf>
    <xf numFmtId="0" fontId="35" fillId="2" borderId="46" xfId="0" applyFont="1" applyFill="1" applyBorder="1" applyAlignment="1">
      <alignment horizontal="center" vertical="center" wrapText="1"/>
    </xf>
    <xf numFmtId="14" fontId="35" fillId="2" borderId="46" xfId="0" applyNumberFormat="1" applyFont="1" applyFill="1" applyBorder="1" applyAlignment="1">
      <alignment horizontal="center" vertical="center" wrapText="1"/>
    </xf>
    <xf numFmtId="9" fontId="35" fillId="2" borderId="46" xfId="0" applyNumberFormat="1" applyFont="1" applyFill="1" applyBorder="1" applyAlignment="1">
      <alignment horizontal="center" vertical="center" wrapText="1"/>
    </xf>
    <xf numFmtId="9" fontId="37" fillId="11" borderId="46" xfId="0" applyNumberFormat="1" applyFont="1" applyFill="1" applyBorder="1" applyAlignment="1">
      <alignment horizontal="center" vertical="center" wrapText="1"/>
    </xf>
    <xf numFmtId="9" fontId="49" fillId="5" borderId="46" xfId="0" applyNumberFormat="1" applyFont="1" applyFill="1" applyBorder="1" applyAlignment="1">
      <alignment horizontal="center" vertical="center" wrapText="1"/>
    </xf>
    <xf numFmtId="9" fontId="35" fillId="5" borderId="46" xfId="0" applyNumberFormat="1" applyFont="1" applyFill="1" applyBorder="1" applyAlignment="1">
      <alignment horizontal="left" vertical="center" wrapText="1"/>
    </xf>
    <xf numFmtId="9" fontId="50" fillId="5" borderId="46" xfId="0" applyNumberFormat="1" applyFont="1" applyFill="1" applyBorder="1" applyAlignment="1">
      <alignment horizontal="center" vertical="center" wrapText="1"/>
    </xf>
    <xf numFmtId="0" fontId="35" fillId="5" borderId="46" xfId="0" applyFont="1" applyFill="1" applyBorder="1" applyAlignment="1">
      <alignment horizontal="center" vertical="center" wrapText="1"/>
    </xf>
    <xf numFmtId="0" fontId="37" fillId="2" borderId="46" xfId="0" applyFont="1" applyFill="1" applyBorder="1" applyAlignment="1">
      <alignment horizontal="center" vertical="center" wrapText="1"/>
    </xf>
    <xf numFmtId="16" fontId="35" fillId="2" borderId="46" xfId="0" applyNumberFormat="1" applyFont="1" applyFill="1" applyBorder="1" applyAlignment="1">
      <alignment horizontal="center" vertical="center" wrapText="1"/>
    </xf>
    <xf numFmtId="0" fontId="42" fillId="0" borderId="46" xfId="0" applyFont="1" applyBorder="1" applyAlignment="1">
      <alignment horizontal="center" vertical="center" wrapText="1"/>
    </xf>
    <xf numFmtId="0" fontId="42" fillId="11" borderId="46" xfId="0" applyFont="1" applyFill="1" applyBorder="1" applyAlignment="1">
      <alignment horizontal="left" vertical="center" wrapText="1"/>
    </xf>
    <xf numFmtId="9" fontId="35" fillId="11" borderId="46" xfId="0" applyNumberFormat="1" applyFont="1" applyFill="1" applyBorder="1" applyAlignment="1">
      <alignment horizontal="center" vertical="center" wrapText="1"/>
    </xf>
    <xf numFmtId="0" fontId="35" fillId="2" borderId="46" xfId="1" applyFont="1" applyFill="1" applyBorder="1" applyAlignment="1">
      <alignment horizontal="left" vertical="center" wrapText="1"/>
    </xf>
    <xf numFmtId="0" fontId="35" fillId="0" borderId="46" xfId="1" applyFont="1" applyBorder="1" applyAlignment="1">
      <alignment horizontal="center" vertical="center" wrapText="1"/>
    </xf>
    <xf numFmtId="14" fontId="35" fillId="2" borderId="46" xfId="1" applyNumberFormat="1" applyFont="1" applyFill="1" applyBorder="1" applyAlignment="1">
      <alignment horizontal="center" vertical="center" wrapText="1"/>
    </xf>
    <xf numFmtId="0" fontId="35" fillId="2" borderId="46" xfId="1" applyFont="1" applyFill="1" applyBorder="1" applyAlignment="1">
      <alignment horizontal="center" vertical="center" wrapText="1"/>
    </xf>
    <xf numFmtId="9" fontId="49" fillId="11" borderId="46" xfId="1" applyNumberFormat="1" applyFont="1" applyFill="1" applyBorder="1" applyAlignment="1">
      <alignment horizontal="center" vertical="center" wrapText="1"/>
    </xf>
    <xf numFmtId="9" fontId="35" fillId="2" borderId="46" xfId="1" applyNumberFormat="1" applyFont="1" applyFill="1" applyBorder="1" applyAlignment="1">
      <alignment horizontal="center" vertical="center" wrapText="1"/>
    </xf>
    <xf numFmtId="0" fontId="35" fillId="11" borderId="46" xfId="1" applyFont="1" applyFill="1" applyBorder="1" applyAlignment="1">
      <alignment horizontal="center" vertical="center" wrapText="1"/>
    </xf>
    <xf numFmtId="1" fontId="35" fillId="2" borderId="46" xfId="5" applyNumberFormat="1" applyFont="1" applyFill="1" applyBorder="1" applyAlignment="1">
      <alignment horizontal="center" vertical="center" wrapText="1"/>
    </xf>
    <xf numFmtId="0" fontId="42" fillId="11" borderId="46" xfId="0" applyFont="1" applyFill="1" applyBorder="1" applyAlignment="1">
      <alignment horizontal="center" vertical="center" wrapText="1"/>
    </xf>
    <xf numFmtId="14" fontId="42" fillId="11" borderId="46" xfId="0" applyNumberFormat="1" applyFont="1" applyFill="1" applyBorder="1" applyAlignment="1">
      <alignment horizontal="center" vertical="center" wrapText="1"/>
    </xf>
    <xf numFmtId="9" fontId="42" fillId="2" borderId="46" xfId="0" applyNumberFormat="1" applyFont="1" applyFill="1" applyBorder="1" applyAlignment="1">
      <alignment horizontal="center" vertical="center" wrapText="1"/>
    </xf>
    <xf numFmtId="0" fontId="42" fillId="2" borderId="46" xfId="0" applyFont="1" applyFill="1" applyBorder="1" applyAlignment="1">
      <alignment horizontal="center" vertical="center" wrapText="1"/>
    </xf>
    <xf numFmtId="9" fontId="42" fillId="0" borderId="46" xfId="0" applyNumberFormat="1" applyFont="1" applyBorder="1" applyAlignment="1">
      <alignment horizontal="left" vertical="center" wrapText="1"/>
    </xf>
    <xf numFmtId="0" fontId="42" fillId="18" borderId="46" xfId="0" applyFont="1" applyFill="1" applyBorder="1" applyAlignment="1">
      <alignment horizontal="center" vertical="center" wrapText="1"/>
    </xf>
    <xf numFmtId="9" fontId="42" fillId="0" borderId="46" xfId="0" applyNumberFormat="1" applyFont="1" applyBorder="1" applyAlignment="1">
      <alignment horizontal="center" vertical="center" wrapText="1"/>
    </xf>
    <xf numFmtId="14" fontId="42" fillId="0" borderId="46" xfId="0" applyNumberFormat="1" applyFont="1" applyBorder="1" applyAlignment="1">
      <alignment horizontal="center" vertical="center" wrapText="1"/>
    </xf>
    <xf numFmtId="0" fontId="35" fillId="2" borderId="46" xfId="0" applyFont="1" applyFill="1" applyBorder="1" applyAlignment="1">
      <alignment horizontal="left" vertical="center" wrapText="1"/>
    </xf>
    <xf numFmtId="9" fontId="35" fillId="11" borderId="46" xfId="1" applyNumberFormat="1" applyFont="1" applyFill="1" applyBorder="1" applyAlignment="1">
      <alignment horizontal="center" vertical="center" wrapText="1"/>
    </xf>
    <xf numFmtId="0" fontId="31" fillId="29" borderId="13" xfId="0" applyFont="1" applyFill="1" applyBorder="1" applyAlignment="1">
      <alignment horizontal="left" vertical="center" wrapText="1"/>
    </xf>
    <xf numFmtId="0" fontId="34"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left"/>
    </xf>
    <xf numFmtId="0" fontId="0" fillId="0" borderId="0" xfId="0" applyAlignment="1">
      <alignment horizontal="left"/>
    </xf>
    <xf numFmtId="0" fontId="34" fillId="11" borderId="0" xfId="0" applyFont="1" applyFill="1"/>
    <xf numFmtId="0" fontId="34" fillId="11" borderId="0" xfId="0" applyFont="1" applyFill="1" applyAlignment="1">
      <alignment horizontal="left" vertical="center"/>
    </xf>
    <xf numFmtId="0" fontId="34" fillId="11" borderId="0" xfId="0" applyFont="1" applyFill="1" applyAlignment="1">
      <alignment horizontal="left"/>
    </xf>
    <xf numFmtId="0" fontId="31" fillId="29" borderId="37" xfId="0" applyFont="1" applyFill="1" applyBorder="1" applyAlignment="1">
      <alignment horizontal="left" vertical="center" wrapText="1"/>
    </xf>
    <xf numFmtId="0" fontId="34" fillId="0" borderId="38" xfId="0" applyFont="1" applyBorder="1" applyAlignment="1">
      <alignment horizontal="left" vertical="center" wrapText="1"/>
    </xf>
    <xf numFmtId="0" fontId="70" fillId="17" borderId="46" xfId="0" applyFont="1" applyFill="1" applyBorder="1" applyAlignment="1">
      <alignment horizontal="left" vertical="center" wrapText="1"/>
    </xf>
    <xf numFmtId="0" fontId="40" fillId="11" borderId="46" xfId="0" applyFont="1" applyFill="1" applyBorder="1" applyAlignment="1">
      <alignment vertical="center" wrapText="1"/>
    </xf>
    <xf numFmtId="0" fontId="40" fillId="11" borderId="0" xfId="0" applyFont="1" applyFill="1" applyAlignment="1">
      <alignment vertical="center"/>
    </xf>
    <xf numFmtId="0" fontId="40" fillId="11" borderId="46" xfId="0" applyFont="1" applyFill="1" applyBorder="1" applyAlignment="1">
      <alignment vertical="center"/>
    </xf>
    <xf numFmtId="0" fontId="40" fillId="11" borderId="0" xfId="0" applyFont="1" applyFill="1" applyAlignment="1">
      <alignment horizontal="left" vertical="center"/>
    </xf>
    <xf numFmtId="0" fontId="41" fillId="11" borderId="46" xfId="0" applyFont="1" applyFill="1" applyBorder="1" applyAlignment="1">
      <alignment horizontal="center" vertical="center"/>
    </xf>
    <xf numFmtId="0" fontId="41" fillId="22" borderId="0" xfId="0" applyFont="1" applyFill="1" applyAlignment="1">
      <alignment horizontal="left" vertical="center"/>
    </xf>
    <xf numFmtId="0" fontId="33" fillId="11" borderId="54" xfId="0" applyFont="1" applyFill="1" applyBorder="1" applyAlignment="1">
      <alignment horizontal="left" vertical="center"/>
    </xf>
    <xf numFmtId="0" fontId="33" fillId="11" borderId="49" xfId="0" applyFont="1" applyFill="1" applyBorder="1" applyAlignment="1">
      <alignment horizontal="left" vertical="center"/>
    </xf>
    <xf numFmtId="0" fontId="33" fillId="11" borderId="46" xfId="0" applyFont="1" applyFill="1" applyBorder="1" applyAlignment="1">
      <alignment horizontal="left" vertical="center"/>
    </xf>
    <xf numFmtId="0" fontId="34" fillId="11" borderId="54" xfId="0" applyFont="1" applyFill="1" applyBorder="1" applyAlignment="1">
      <alignment horizontal="left" vertical="center" wrapText="1"/>
    </xf>
    <xf numFmtId="1" fontId="42" fillId="11" borderId="46" xfId="0" applyNumberFormat="1" applyFont="1" applyFill="1" applyBorder="1" applyAlignment="1">
      <alignment horizontal="center" vertical="center" wrapText="1"/>
    </xf>
    <xf numFmtId="0" fontId="46" fillId="2" borderId="46" xfId="1" applyFont="1" applyFill="1" applyBorder="1" applyAlignment="1">
      <alignment horizontal="left" vertical="center" wrapText="1"/>
    </xf>
    <xf numFmtId="0" fontId="35" fillId="11" borderId="46" xfId="1" applyFont="1" applyFill="1" applyBorder="1" applyAlignment="1">
      <alignment horizontal="left" vertical="center" wrapText="1"/>
    </xf>
    <xf numFmtId="0" fontId="35" fillId="11" borderId="46" xfId="0" applyFont="1" applyFill="1" applyBorder="1" applyAlignment="1">
      <alignment horizontal="left" vertical="center" wrapText="1"/>
    </xf>
    <xf numFmtId="0" fontId="37" fillId="25" borderId="54" xfId="0" applyFont="1" applyFill="1" applyBorder="1" applyAlignment="1">
      <alignment horizontal="center" vertical="center" textRotation="90" wrapText="1"/>
    </xf>
    <xf numFmtId="1" fontId="35" fillId="0" borderId="46" xfId="0" applyNumberFormat="1" applyFont="1" applyBorder="1" applyAlignment="1">
      <alignment horizontal="center" vertical="center" wrapText="1"/>
    </xf>
    <xf numFmtId="0" fontId="71" fillId="17" borderId="46" xfId="0" applyFont="1" applyFill="1" applyBorder="1" applyAlignment="1">
      <alignment horizontal="center" vertical="center" wrapText="1"/>
    </xf>
    <xf numFmtId="9" fontId="37" fillId="22" borderId="46" xfId="0" applyNumberFormat="1" applyFont="1" applyFill="1" applyBorder="1" applyAlignment="1">
      <alignment horizontal="center" vertical="center" wrapText="1"/>
    </xf>
    <xf numFmtId="9" fontId="37" fillId="11" borderId="46" xfId="1" applyNumberFormat="1" applyFont="1" applyFill="1" applyBorder="1" applyAlignment="1">
      <alignment horizontal="center" vertical="center" wrapText="1"/>
    </xf>
    <xf numFmtId="0" fontId="35" fillId="0" borderId="46" xfId="1" applyFont="1" applyBorder="1" applyAlignment="1">
      <alignment horizontal="left" vertical="center" wrapText="1"/>
    </xf>
    <xf numFmtId="0" fontId="72" fillId="11" borderId="46" xfId="0" applyFont="1" applyFill="1" applyBorder="1" applyAlignment="1">
      <alignment horizontal="left" vertical="center" wrapText="1"/>
    </xf>
    <xf numFmtId="0" fontId="72" fillId="0" borderId="46" xfId="0" applyFont="1" applyBorder="1" applyAlignment="1">
      <alignment horizontal="left" vertical="center" wrapText="1"/>
    </xf>
    <xf numFmtId="0" fontId="72" fillId="18" borderId="49" xfId="0" applyFont="1" applyFill="1" applyBorder="1" applyAlignment="1">
      <alignment horizontal="center" vertical="center" wrapText="1"/>
    </xf>
    <xf numFmtId="0" fontId="42" fillId="18" borderId="49" xfId="0" applyFont="1" applyFill="1" applyBorder="1" applyAlignment="1">
      <alignment horizontal="center" vertical="center" wrapText="1"/>
    </xf>
    <xf numFmtId="14" fontId="42" fillId="18" borderId="49" xfId="0" applyNumberFormat="1" applyFont="1" applyFill="1" applyBorder="1" applyAlignment="1">
      <alignment horizontal="center" vertical="center" wrapText="1"/>
    </xf>
    <xf numFmtId="0" fontId="37" fillId="52" borderId="46" xfId="0" applyFont="1" applyFill="1" applyBorder="1" applyAlignment="1">
      <alignment horizontal="center" vertical="center" wrapText="1"/>
    </xf>
    <xf numFmtId="0" fontId="72" fillId="53" borderId="49" xfId="0" applyFont="1" applyFill="1" applyBorder="1" applyAlignment="1">
      <alignment horizontal="center" vertical="center" wrapText="1"/>
    </xf>
    <xf numFmtId="0" fontId="42" fillId="53" borderId="49" xfId="0" applyFont="1" applyFill="1" applyBorder="1" applyAlignment="1">
      <alignment horizontal="center" vertical="center" wrapText="1"/>
    </xf>
    <xf numFmtId="14" fontId="42" fillId="53" borderId="49" xfId="0" applyNumberFormat="1" applyFont="1" applyFill="1" applyBorder="1" applyAlignment="1">
      <alignment horizontal="center" vertical="center" wrapText="1"/>
    </xf>
    <xf numFmtId="0" fontId="42" fillId="52" borderId="46" xfId="0" applyFont="1" applyFill="1" applyBorder="1" applyAlignment="1">
      <alignment horizontal="center" vertical="center" wrapText="1"/>
    </xf>
    <xf numFmtId="0" fontId="42" fillId="54" borderId="46" xfId="0" applyFont="1" applyFill="1" applyBorder="1" applyAlignment="1">
      <alignment horizontal="center" vertical="center" wrapText="1"/>
    </xf>
    <xf numFmtId="0" fontId="42" fillId="55" borderId="46" xfId="0" applyFont="1" applyFill="1" applyBorder="1" applyAlignment="1">
      <alignment horizontal="center" vertical="center" wrapText="1"/>
    </xf>
    <xf numFmtId="9" fontId="49" fillId="56" borderId="46" xfId="0" applyNumberFormat="1" applyFont="1" applyFill="1" applyBorder="1" applyAlignment="1">
      <alignment horizontal="center" vertical="center" wrapText="1"/>
    </xf>
    <xf numFmtId="0" fontId="41" fillId="51" borderId="103" xfId="0" applyFont="1" applyFill="1" applyBorder="1" applyAlignment="1">
      <alignment horizontal="center" vertical="center"/>
    </xf>
    <xf numFmtId="0" fontId="41" fillId="51" borderId="47" xfId="0" applyFont="1" applyFill="1" applyBorder="1" applyAlignment="1">
      <alignment horizontal="center" vertical="center"/>
    </xf>
    <xf numFmtId="0" fontId="40" fillId="0" borderId="0" xfId="0" applyFont="1" applyAlignment="1">
      <alignment vertical="center"/>
    </xf>
    <xf numFmtId="0" fontId="41" fillId="13" borderId="108" xfId="0" applyFont="1" applyFill="1" applyBorder="1" applyAlignment="1">
      <alignment horizontal="center" vertical="center" wrapText="1"/>
    </xf>
    <xf numFmtId="0" fontId="40" fillId="13" borderId="109" xfId="0" applyFont="1" applyFill="1" applyBorder="1" applyAlignment="1">
      <alignment horizontal="center" vertical="center" wrapText="1"/>
    </xf>
    <xf numFmtId="0" fontId="40" fillId="13" borderId="46" xfId="0" applyFont="1" applyFill="1" applyBorder="1" applyAlignment="1">
      <alignment horizontal="center" vertical="center" wrapText="1"/>
    </xf>
    <xf numFmtId="14" fontId="40" fillId="0" borderId="46" xfId="0" applyNumberFormat="1" applyFont="1" applyBorder="1" applyAlignment="1">
      <alignment vertical="center" wrapText="1"/>
    </xf>
    <xf numFmtId="14" fontId="40" fillId="0" borderId="46" xfId="0" applyNumberFormat="1" applyFont="1" applyBorder="1" applyAlignment="1">
      <alignment horizontal="center" vertical="center"/>
    </xf>
    <xf numFmtId="0" fontId="40" fillId="13" borderId="118" xfId="0" applyFont="1" applyFill="1" applyBorder="1" applyAlignment="1">
      <alignment horizontal="center" vertical="center" wrapText="1"/>
    </xf>
    <xf numFmtId="14" fontId="40" fillId="0" borderId="118" xfId="0" applyNumberFormat="1" applyFont="1" applyBorder="1" applyAlignment="1">
      <alignment vertical="center" wrapText="1"/>
    </xf>
    <xf numFmtId="14" fontId="40" fillId="0" borderId="118" xfId="0" applyNumberFormat="1" applyFont="1" applyBorder="1" applyAlignment="1">
      <alignment horizontal="center" vertical="center"/>
    </xf>
    <xf numFmtId="14" fontId="40" fillId="0" borderId="109" xfId="0" applyNumberFormat="1" applyFont="1" applyBorder="1" applyAlignment="1">
      <alignment vertical="center" wrapText="1"/>
    </xf>
    <xf numFmtId="14" fontId="40" fillId="0" borderId="109" xfId="0" applyNumberFormat="1" applyFont="1" applyBorder="1" applyAlignment="1">
      <alignment horizontal="center" vertical="center" wrapText="1"/>
    </xf>
    <xf numFmtId="14" fontId="40" fillId="0" borderId="46" xfId="0" applyNumberFormat="1" applyFont="1" applyBorder="1" applyAlignment="1">
      <alignment horizontal="center" vertical="center" wrapText="1"/>
    </xf>
    <xf numFmtId="14" fontId="40" fillId="0" borderId="118" xfId="0" applyNumberFormat="1" applyFont="1" applyBorder="1" applyAlignment="1">
      <alignment horizontal="center" vertical="center" wrapText="1"/>
    </xf>
    <xf numFmtId="14" fontId="40" fillId="0" borderId="111" xfId="0" applyNumberFormat="1" applyFont="1" applyBorder="1" applyAlignment="1">
      <alignment horizontal="center" vertical="center"/>
    </xf>
    <xf numFmtId="14" fontId="40" fillId="0" borderId="109" xfId="0" applyNumberFormat="1" applyFont="1" applyBorder="1" applyAlignment="1">
      <alignment horizontal="center" vertical="center"/>
    </xf>
    <xf numFmtId="14" fontId="40" fillId="0" borderId="49" xfId="0" applyNumberFormat="1" applyFont="1" applyBorder="1" applyAlignment="1">
      <alignment horizontal="center" vertical="center"/>
    </xf>
    <xf numFmtId="14" fontId="40" fillId="0" borderId="124" xfId="0" applyNumberFormat="1" applyFont="1" applyBorder="1" applyAlignment="1">
      <alignment horizontal="center" vertical="center"/>
    </xf>
    <xf numFmtId="0" fontId="41" fillId="0" borderId="125" xfId="0" applyFont="1" applyBorder="1" applyAlignment="1">
      <alignment horizontal="center" vertical="center" wrapText="1"/>
    </xf>
    <xf numFmtId="0" fontId="41" fillId="0" borderId="126" xfId="0" applyFont="1" applyBorder="1" applyAlignment="1">
      <alignment horizontal="center" vertical="center" wrapText="1"/>
    </xf>
    <xf numFmtId="0" fontId="40" fillId="13" borderId="126" xfId="0" applyFont="1" applyFill="1" applyBorder="1" applyAlignment="1">
      <alignment horizontal="center" vertical="center" wrapText="1"/>
    </xf>
    <xf numFmtId="14" fontId="40" fillId="0" borderId="126" xfId="0" applyNumberFormat="1" applyFont="1" applyBorder="1" applyAlignment="1">
      <alignment vertical="center" wrapText="1"/>
    </xf>
    <xf numFmtId="0" fontId="40" fillId="0" borderId="46" xfId="0" applyFont="1" applyBorder="1" applyAlignment="1">
      <alignment horizontal="left" vertical="center" wrapText="1"/>
    </xf>
    <xf numFmtId="14" fontId="40" fillId="0" borderId="54" xfId="0" applyNumberFormat="1" applyFont="1" applyBorder="1" applyAlignment="1">
      <alignment vertical="center" wrapText="1"/>
    </xf>
    <xf numFmtId="0" fontId="66" fillId="2" borderId="46" xfId="0" applyFont="1" applyFill="1" applyBorder="1" applyAlignment="1">
      <alignment horizontal="left" vertical="center" wrapText="1"/>
    </xf>
    <xf numFmtId="0" fontId="40" fillId="13" borderId="49" xfId="0" applyFont="1" applyFill="1" applyBorder="1" applyAlignment="1">
      <alignment horizontal="center" vertical="center" wrapText="1"/>
    </xf>
    <xf numFmtId="14" fontId="40" fillId="0" borderId="53" xfId="0" applyNumberFormat="1" applyFont="1" applyBorder="1" applyAlignment="1">
      <alignment vertical="center" wrapText="1"/>
    </xf>
    <xf numFmtId="14" fontId="40" fillId="0" borderId="103" xfId="0" applyNumberFormat="1" applyFont="1" applyBorder="1" applyAlignment="1">
      <alignment vertical="center" wrapText="1"/>
    </xf>
    <xf numFmtId="0" fontId="40" fillId="0" borderId="39" xfId="0" applyFont="1" applyBorder="1" applyAlignment="1">
      <alignment vertical="center"/>
    </xf>
    <xf numFmtId="0" fontId="40" fillId="13" borderId="55" xfId="0" applyFont="1" applyFill="1" applyBorder="1" applyAlignment="1">
      <alignment horizontal="center" vertical="center" wrapText="1"/>
    </xf>
    <xf numFmtId="0" fontId="74" fillId="0" borderId="100" xfId="0" applyFont="1" applyBorder="1" applyAlignment="1">
      <alignment vertical="center"/>
    </xf>
    <xf numFmtId="0" fontId="40" fillId="13" borderId="105" xfId="0" applyFont="1" applyFill="1" applyBorder="1" applyAlignment="1">
      <alignment horizontal="center" vertical="center" wrapText="1"/>
    </xf>
    <xf numFmtId="0" fontId="40" fillId="0" borderId="100" xfId="0" applyFont="1" applyBorder="1" applyAlignment="1">
      <alignment horizontal="center" vertical="center" wrapText="1"/>
    </xf>
    <xf numFmtId="0" fontId="40" fillId="13" borderId="106" xfId="0" applyFont="1" applyFill="1" applyBorder="1" applyAlignment="1">
      <alignment horizontal="center" vertical="center" wrapText="1"/>
    </xf>
    <xf numFmtId="0" fontId="40" fillId="13" borderId="56" xfId="0" applyFont="1" applyFill="1" applyBorder="1" applyAlignment="1">
      <alignment horizontal="center" vertical="center" wrapText="1"/>
    </xf>
    <xf numFmtId="0" fontId="66" fillId="11" borderId="47" xfId="0" applyFont="1" applyFill="1" applyBorder="1" applyAlignment="1">
      <alignment horizontal="left" vertical="center" wrapText="1"/>
    </xf>
    <xf numFmtId="0" fontId="40" fillId="13" borderId="101" xfId="0" applyFont="1" applyFill="1" applyBorder="1" applyAlignment="1">
      <alignment horizontal="center" vertical="center" wrapText="1"/>
    </xf>
    <xf numFmtId="0" fontId="74" fillId="0" borderId="101" xfId="0" applyFont="1" applyBorder="1" applyAlignment="1">
      <alignment vertical="center"/>
    </xf>
    <xf numFmtId="14" fontId="40" fillId="0" borderId="51" xfId="0" applyNumberFormat="1" applyFont="1" applyBorder="1" applyAlignment="1">
      <alignment horizontal="center" vertical="center"/>
    </xf>
    <xf numFmtId="0" fontId="40" fillId="13" borderId="100" xfId="0" applyFont="1" applyFill="1" applyBorder="1" applyAlignment="1">
      <alignment horizontal="center" vertical="center" wrapText="1"/>
    </xf>
    <xf numFmtId="0" fontId="74" fillId="0" borderId="106" xfId="0" applyFont="1" applyBorder="1" applyAlignment="1">
      <alignment vertical="center"/>
    </xf>
    <xf numFmtId="14" fontId="40" fillId="0" borderId="100" xfId="0" applyNumberFormat="1" applyFont="1" applyBorder="1" applyAlignment="1">
      <alignment horizontal="center" vertical="center"/>
    </xf>
    <xf numFmtId="0" fontId="41" fillId="0" borderId="120" xfId="0" applyFont="1" applyBorder="1" applyAlignment="1">
      <alignment horizontal="center" vertical="center" wrapText="1"/>
    </xf>
    <xf numFmtId="14" fontId="74" fillId="0" borderId="111" xfId="0" applyNumberFormat="1" applyFont="1" applyBorder="1" applyAlignment="1">
      <alignment horizontal="center" vertical="center"/>
    </xf>
    <xf numFmtId="0" fontId="74" fillId="57" borderId="53" xfId="0" applyFont="1" applyFill="1" applyBorder="1" applyAlignment="1">
      <alignment horizontal="center" vertical="center"/>
    </xf>
    <xf numFmtId="14" fontId="74" fillId="0" borderId="52" xfId="0" applyNumberFormat="1" applyFont="1" applyBorder="1" applyAlignment="1">
      <alignment horizontal="center" vertical="center"/>
    </xf>
    <xf numFmtId="0" fontId="40" fillId="0" borderId="47" xfId="0" applyFont="1" applyBorder="1" applyAlignment="1">
      <alignment horizontal="center" vertical="center" wrapText="1"/>
    </xf>
    <xf numFmtId="0" fontId="40" fillId="0" borderId="46" xfId="0" applyFont="1" applyBorder="1" applyAlignment="1">
      <alignment horizontal="center" vertical="center" wrapText="1"/>
    </xf>
    <xf numFmtId="14" fontId="74" fillId="0" borderId="49" xfId="0" applyNumberFormat="1" applyFont="1" applyBorder="1" applyAlignment="1">
      <alignment horizontal="center" vertical="center"/>
    </xf>
    <xf numFmtId="0" fontId="40" fillId="13" borderId="47" xfId="0" applyFont="1" applyFill="1" applyBorder="1" applyAlignment="1">
      <alignment horizontal="center" vertical="center" wrapText="1"/>
    </xf>
    <xf numFmtId="14" fontId="40" fillId="0" borderId="47" xfId="0" applyNumberFormat="1" applyFont="1" applyBorder="1" applyAlignment="1">
      <alignment horizontal="center" vertical="center"/>
    </xf>
    <xf numFmtId="0" fontId="40" fillId="13" borderId="102" xfId="0" applyFont="1" applyFill="1" applyBorder="1" applyAlignment="1">
      <alignment horizontal="center" vertical="center" wrapText="1"/>
    </xf>
    <xf numFmtId="0" fontId="40" fillId="0" borderId="102" xfId="0" applyFont="1" applyBorder="1" applyAlignment="1">
      <alignment horizontal="center" vertical="center" wrapText="1"/>
    </xf>
    <xf numFmtId="14" fontId="40" fillId="0" borderId="102" xfId="0" applyNumberFormat="1" applyFont="1" applyBorder="1" applyAlignment="1">
      <alignment horizontal="center" vertical="center"/>
    </xf>
    <xf numFmtId="14" fontId="40" fillId="0" borderId="52" xfId="0" applyNumberFormat="1" applyFont="1" applyBorder="1" applyAlignment="1">
      <alignment horizontal="center" vertical="center"/>
    </xf>
    <xf numFmtId="0" fontId="40" fillId="13" borderId="53" xfId="0" applyFont="1" applyFill="1" applyBorder="1" applyAlignment="1">
      <alignment horizontal="center" vertical="center" wrapText="1"/>
    </xf>
    <xf numFmtId="0" fontId="40" fillId="13" borderId="52" xfId="0" applyFont="1" applyFill="1" applyBorder="1" applyAlignment="1">
      <alignment horizontal="center" vertical="center" wrapText="1"/>
    </xf>
    <xf numFmtId="0" fontId="40" fillId="0" borderId="118" xfId="0" applyFont="1" applyBorder="1" applyAlignment="1">
      <alignment horizontal="center" vertical="center" wrapText="1"/>
    </xf>
    <xf numFmtId="0" fontId="41" fillId="0" borderId="0" xfId="0" applyFont="1" applyAlignment="1">
      <alignment horizontal="center" vertical="center"/>
    </xf>
    <xf numFmtId="0" fontId="40" fillId="13" borderId="0" xfId="0" applyFont="1" applyFill="1" applyAlignment="1">
      <alignment vertical="center"/>
    </xf>
    <xf numFmtId="0" fontId="36" fillId="5" borderId="54" xfId="0" applyFont="1" applyFill="1" applyBorder="1" applyAlignment="1">
      <alignment vertical="center" wrapText="1"/>
    </xf>
    <xf numFmtId="0" fontId="36" fillId="5" borderId="55" xfId="0" applyFont="1" applyFill="1" applyBorder="1" applyAlignment="1">
      <alignment vertical="center" wrapText="1"/>
    </xf>
    <xf numFmtId="0" fontId="36" fillId="5" borderId="49" xfId="0" applyFont="1" applyFill="1" applyBorder="1" applyAlignment="1">
      <alignment vertical="center" wrapText="1"/>
    </xf>
    <xf numFmtId="0" fontId="50" fillId="5" borderId="54" xfId="0" applyFont="1" applyFill="1" applyBorder="1" applyAlignment="1">
      <alignment vertical="center" wrapText="1"/>
    </xf>
    <xf numFmtId="0" fontId="50" fillId="5" borderId="55" xfId="0" applyFont="1" applyFill="1" applyBorder="1" applyAlignment="1">
      <alignment vertical="center" wrapText="1"/>
    </xf>
    <xf numFmtId="0" fontId="50" fillId="5" borderId="49" xfId="0" applyFont="1" applyFill="1" applyBorder="1" applyAlignment="1">
      <alignment vertical="center" wrapText="1"/>
    </xf>
    <xf numFmtId="0" fontId="41" fillId="51" borderId="51" xfId="0" applyFont="1" applyFill="1" applyBorder="1" applyAlignment="1">
      <alignment horizontal="left" vertical="center"/>
    </xf>
    <xf numFmtId="0" fontId="40" fillId="13" borderId="109" xfId="0" applyFont="1" applyFill="1" applyBorder="1" applyAlignment="1">
      <alignment horizontal="left" vertical="center" wrapText="1"/>
    </xf>
    <xf numFmtId="14" fontId="40" fillId="0" borderId="46" xfId="0" applyNumberFormat="1" applyFont="1" applyBorder="1" applyAlignment="1">
      <alignment horizontal="left" vertical="center" wrapText="1"/>
    </xf>
    <xf numFmtId="14" fontId="40" fillId="0" borderId="118" xfId="0" applyNumberFormat="1" applyFont="1" applyBorder="1" applyAlignment="1">
      <alignment horizontal="left" vertical="center" wrapText="1"/>
    </xf>
    <xf numFmtId="14" fontId="40" fillId="0" borderId="109" xfId="0" applyNumberFormat="1" applyFont="1" applyBorder="1" applyAlignment="1">
      <alignment horizontal="left" vertical="center" wrapText="1"/>
    </xf>
    <xf numFmtId="14" fontId="40" fillId="0" borderId="126" xfId="0" applyNumberFormat="1" applyFont="1" applyBorder="1" applyAlignment="1">
      <alignment horizontal="left" vertical="center" wrapText="1"/>
    </xf>
    <xf numFmtId="0" fontId="74" fillId="19" borderId="100" xfId="0" applyFont="1" applyFill="1" applyBorder="1" applyAlignment="1">
      <alignment horizontal="left" vertical="center" wrapText="1"/>
    </xf>
    <xf numFmtId="0" fontId="74" fillId="19" borderId="101" xfId="0" applyFont="1" applyFill="1" applyBorder="1" applyAlignment="1">
      <alignment horizontal="left" vertical="center" wrapText="1"/>
    </xf>
    <xf numFmtId="14" fontId="40" fillId="0" borderId="53" xfId="0" applyNumberFormat="1" applyFont="1" applyBorder="1" applyAlignment="1">
      <alignment horizontal="left" vertical="center" wrapText="1"/>
    </xf>
    <xf numFmtId="14" fontId="40" fillId="0" borderId="49" xfId="0" applyNumberFormat="1" applyFont="1" applyBorder="1" applyAlignment="1">
      <alignment horizontal="left" vertical="center" wrapText="1"/>
    </xf>
    <xf numFmtId="14" fontId="40" fillId="0" borderId="51" xfId="0" applyNumberFormat="1" applyFont="1" applyBorder="1" applyAlignment="1">
      <alignment horizontal="left" vertical="center" wrapText="1"/>
    </xf>
    <xf numFmtId="14" fontId="40" fillId="0" borderId="107" xfId="0" applyNumberFormat="1" applyFont="1" applyBorder="1" applyAlignment="1">
      <alignment horizontal="left" vertical="center" wrapText="1"/>
    </xf>
    <xf numFmtId="14" fontId="40" fillId="0" borderId="58" xfId="0" applyNumberFormat="1" applyFont="1" applyBorder="1" applyAlignment="1">
      <alignment horizontal="left" vertical="center" wrapText="1"/>
    </xf>
    <xf numFmtId="14" fontId="40" fillId="0" borderId="100" xfId="0" applyNumberFormat="1" applyFont="1" applyBorder="1" applyAlignment="1">
      <alignment horizontal="left" vertical="center" wrapText="1"/>
    </xf>
    <xf numFmtId="0" fontId="74" fillId="0" borderId="111" xfId="0" applyFont="1" applyBorder="1" applyAlignment="1">
      <alignment horizontal="left" vertical="center" wrapText="1"/>
    </xf>
    <xf numFmtId="0" fontId="74" fillId="0" borderId="52" xfId="0" applyFont="1" applyBorder="1" applyAlignment="1">
      <alignment horizontal="left" vertical="center" wrapText="1"/>
    </xf>
    <xf numFmtId="14" fontId="40" fillId="0" borderId="47" xfId="0" applyNumberFormat="1" applyFont="1" applyBorder="1" applyAlignment="1">
      <alignment horizontal="left" vertical="center" wrapText="1"/>
    </xf>
    <xf numFmtId="14" fontId="40" fillId="0" borderId="102" xfId="0" applyNumberFormat="1" applyFont="1" applyBorder="1" applyAlignment="1">
      <alignment horizontal="left" vertical="center" wrapText="1"/>
    </xf>
    <xf numFmtId="0" fontId="40" fillId="0" borderId="0" xfId="0" applyFont="1" applyAlignment="1">
      <alignment horizontal="left" vertical="center"/>
    </xf>
    <xf numFmtId="0" fontId="40" fillId="13" borderId="112" xfId="0" applyFont="1" applyFill="1" applyBorder="1" applyAlignment="1">
      <alignment horizontal="left" vertical="center" wrapText="1"/>
    </xf>
    <xf numFmtId="0" fontId="40" fillId="0" borderId="112" xfId="0" applyFont="1" applyBorder="1" applyAlignment="1">
      <alignment horizontal="left" vertical="center" wrapText="1"/>
    </xf>
    <xf numFmtId="0" fontId="40" fillId="0" borderId="114" xfId="0" applyFont="1" applyBorder="1" applyAlignment="1">
      <alignment horizontal="left" vertical="center" wrapText="1"/>
    </xf>
    <xf numFmtId="0" fontId="40" fillId="0" borderId="119" xfId="0" applyFont="1" applyBorder="1" applyAlignment="1">
      <alignment horizontal="left" vertical="center" wrapText="1"/>
    </xf>
    <xf numFmtId="0" fontId="74" fillId="0" borderId="130" xfId="0" applyFont="1" applyBorder="1" applyAlignment="1">
      <alignment horizontal="left" vertical="center" wrapText="1"/>
    </xf>
    <xf numFmtId="0" fontId="74" fillId="0" borderId="131" xfId="0" applyFont="1" applyBorder="1" applyAlignment="1">
      <alignment horizontal="left" vertical="center" wrapText="1"/>
    </xf>
    <xf numFmtId="0" fontId="74" fillId="0" borderId="132" xfId="0" applyFont="1" applyBorder="1" applyAlignment="1">
      <alignment horizontal="left" vertical="center" wrapText="1"/>
    </xf>
    <xf numFmtId="0" fontId="40" fillId="0" borderId="133" xfId="0" applyFont="1" applyBorder="1" applyAlignment="1">
      <alignment horizontal="left" vertical="center" wrapText="1"/>
    </xf>
    <xf numFmtId="0" fontId="40" fillId="0" borderId="135" xfId="0" applyFont="1" applyBorder="1" applyAlignment="1">
      <alignment horizontal="left" vertical="center" wrapText="1"/>
    </xf>
    <xf numFmtId="0" fontId="75" fillId="25" borderId="46" xfId="0" applyFont="1" applyFill="1" applyBorder="1" applyAlignment="1">
      <alignment horizontal="center" vertical="center" textRotation="90" wrapText="1"/>
    </xf>
    <xf numFmtId="9" fontId="75" fillId="11" borderId="46" xfId="0" applyNumberFormat="1" applyFont="1" applyFill="1" applyBorder="1" applyAlignment="1">
      <alignment horizontal="center" vertical="center" wrapText="1"/>
    </xf>
    <xf numFmtId="0" fontId="71" fillId="2" borderId="46" xfId="0" applyFont="1" applyFill="1" applyBorder="1" applyAlignment="1">
      <alignment horizontal="left" vertical="center" wrapText="1"/>
    </xf>
    <xf numFmtId="0" fontId="71" fillId="2" borderId="46" xfId="0" applyFont="1" applyFill="1" applyBorder="1" applyAlignment="1">
      <alignment horizontal="center" vertical="center" wrapText="1"/>
    </xf>
    <xf numFmtId="14" fontId="71" fillId="2" borderId="46" xfId="0" applyNumberFormat="1" applyFont="1" applyFill="1" applyBorder="1" applyAlignment="1">
      <alignment horizontal="center" vertical="center" wrapText="1"/>
    </xf>
    <xf numFmtId="0" fontId="71" fillId="11" borderId="46" xfId="0" applyFont="1" applyFill="1" applyBorder="1" applyAlignment="1">
      <alignment horizontal="center" vertical="center" wrapText="1"/>
    </xf>
    <xf numFmtId="9" fontId="71" fillId="2" borderId="46" xfId="0" applyNumberFormat="1" applyFont="1" applyFill="1" applyBorder="1" applyAlignment="1">
      <alignment horizontal="center" vertical="center" wrapText="1"/>
    </xf>
    <xf numFmtId="9" fontId="71" fillId="17" borderId="46" xfId="0" applyNumberFormat="1" applyFont="1" applyFill="1" applyBorder="1" applyAlignment="1">
      <alignment horizontal="center" vertical="center" wrapText="1"/>
    </xf>
    <xf numFmtId="9" fontId="71" fillId="11" borderId="46" xfId="0" applyNumberFormat="1" applyFont="1" applyFill="1" applyBorder="1" applyAlignment="1">
      <alignment horizontal="left" vertical="center" wrapText="1"/>
    </xf>
    <xf numFmtId="0" fontId="71" fillId="0" borderId="46" xfId="0" applyFont="1" applyBorder="1" applyAlignment="1">
      <alignment horizontal="left" vertical="center" wrapText="1"/>
    </xf>
    <xf numFmtId="0" fontId="71" fillId="0" borderId="49" xfId="0" applyFont="1" applyBorder="1" applyAlignment="1">
      <alignment horizontal="center" vertical="center" wrapText="1"/>
    </xf>
    <xf numFmtId="0" fontId="71" fillId="11" borderId="39" xfId="0" applyFont="1" applyFill="1" applyBorder="1"/>
    <xf numFmtId="0" fontId="71" fillId="0" borderId="0" xfId="0" applyFont="1"/>
    <xf numFmtId="9" fontId="49" fillId="22" borderId="46" xfId="0" applyNumberFormat="1" applyFont="1" applyFill="1" applyBorder="1" applyAlignment="1">
      <alignment horizontal="center" vertical="center" wrapText="1"/>
    </xf>
    <xf numFmtId="14" fontId="40" fillId="0" borderId="47" xfId="0" applyNumberFormat="1" applyFont="1" applyBorder="1" applyAlignment="1">
      <alignment vertical="center" wrapText="1"/>
    </xf>
    <xf numFmtId="14" fontId="40" fillId="0" borderId="53" xfId="0" applyNumberFormat="1" applyFont="1" applyBorder="1" applyAlignment="1">
      <alignment horizontal="center" vertical="center"/>
    </xf>
    <xf numFmtId="0" fontId="41" fillId="11" borderId="116" xfId="0" applyFont="1" applyFill="1" applyBorder="1" applyAlignment="1">
      <alignment horizontal="center" vertical="center" wrapText="1"/>
    </xf>
    <xf numFmtId="14" fontId="40" fillId="0" borderId="140" xfId="0" applyNumberFormat="1" applyFont="1" applyBorder="1" applyAlignment="1">
      <alignment horizontal="center" vertical="center"/>
    </xf>
    <xf numFmtId="0" fontId="41" fillId="51" borderId="47" xfId="0" applyFont="1" applyFill="1" applyBorder="1" applyAlignment="1">
      <alignment horizontal="left" vertical="center" wrapText="1"/>
    </xf>
    <xf numFmtId="0" fontId="40" fillId="0" borderId="127" xfId="0" applyFont="1" applyBorder="1" applyAlignment="1">
      <alignment horizontal="left" vertical="center" wrapText="1"/>
    </xf>
    <xf numFmtId="0" fontId="40" fillId="0" borderId="0" xfId="0" applyFont="1" applyAlignment="1">
      <alignment horizontal="left" vertical="center" wrapText="1"/>
    </xf>
    <xf numFmtId="0" fontId="40" fillId="11" borderId="46" xfId="0" applyFont="1" applyFill="1" applyBorder="1" applyAlignment="1">
      <alignment horizontal="center" vertical="center" wrapText="1"/>
    </xf>
    <xf numFmtId="14" fontId="40" fillId="11" borderId="46" xfId="0" applyNumberFormat="1" applyFont="1" applyFill="1" applyBorder="1" applyAlignment="1">
      <alignment vertical="center" wrapText="1"/>
    </xf>
    <xf numFmtId="14" fontId="40" fillId="11" borderId="46" xfId="0" applyNumberFormat="1" applyFont="1" applyFill="1" applyBorder="1" applyAlignment="1">
      <alignment horizontal="left" vertical="center" wrapText="1"/>
    </xf>
    <xf numFmtId="14" fontId="40" fillId="11" borderId="141" xfId="0" applyNumberFormat="1" applyFont="1" applyFill="1" applyBorder="1" applyAlignment="1">
      <alignment horizontal="center" vertical="center"/>
    </xf>
    <xf numFmtId="14" fontId="40" fillId="11" borderId="142" xfId="0" applyNumberFormat="1" applyFont="1" applyFill="1" applyBorder="1" applyAlignment="1">
      <alignment horizontal="center" vertical="center"/>
    </xf>
    <xf numFmtId="0" fontId="40" fillId="11" borderId="112" xfId="0" applyFont="1" applyFill="1" applyBorder="1" applyAlignment="1">
      <alignment horizontal="left" vertical="center" wrapText="1"/>
    </xf>
    <xf numFmtId="14" fontId="40" fillId="11" borderId="100" xfId="0" applyNumberFormat="1" applyFont="1" applyFill="1" applyBorder="1" applyAlignment="1">
      <alignment horizontal="center" vertical="center"/>
    </xf>
    <xf numFmtId="0" fontId="40" fillId="11" borderId="114" xfId="0" applyFont="1" applyFill="1" applyBorder="1" applyAlignment="1">
      <alignment horizontal="left" vertical="center" wrapText="1"/>
    </xf>
    <xf numFmtId="14" fontId="40" fillId="11" borderId="51" xfId="0" applyNumberFormat="1" applyFont="1" applyFill="1" applyBorder="1" applyAlignment="1">
      <alignment horizontal="center" vertical="center"/>
    </xf>
    <xf numFmtId="14" fontId="40" fillId="11" borderId="118" xfId="0" applyNumberFormat="1" applyFont="1" applyFill="1" applyBorder="1" applyAlignment="1">
      <alignment horizontal="left" vertical="center" wrapText="1"/>
    </xf>
    <xf numFmtId="14" fontId="40" fillId="11" borderId="140" xfId="0" applyNumberFormat="1" applyFont="1" applyFill="1" applyBorder="1" applyAlignment="1">
      <alignment horizontal="center" vertical="center"/>
    </xf>
    <xf numFmtId="14" fontId="40" fillId="11" borderId="124" xfId="0" applyNumberFormat="1" applyFont="1" applyFill="1" applyBorder="1" applyAlignment="1">
      <alignment horizontal="center" vertical="center"/>
    </xf>
    <xf numFmtId="9" fontId="41" fillId="11" borderId="108" xfId="0" applyNumberFormat="1" applyFont="1" applyFill="1" applyBorder="1" applyAlignment="1">
      <alignment horizontal="center" vertical="center" wrapText="1"/>
    </xf>
    <xf numFmtId="9" fontId="40" fillId="11" borderId="109" xfId="0" applyNumberFormat="1" applyFont="1" applyFill="1" applyBorder="1" applyAlignment="1">
      <alignment vertical="center" wrapText="1"/>
    </xf>
    <xf numFmtId="0" fontId="40" fillId="11" borderId="109" xfId="0" applyFont="1" applyFill="1" applyBorder="1" applyAlignment="1">
      <alignment horizontal="center" vertical="center" wrapText="1"/>
    </xf>
    <xf numFmtId="14" fontId="40" fillId="11" borderId="109" xfId="0" applyNumberFormat="1" applyFont="1" applyFill="1" applyBorder="1" applyAlignment="1">
      <alignment vertical="center" wrapText="1"/>
    </xf>
    <xf numFmtId="14" fontId="40" fillId="11" borderId="109" xfId="0" applyNumberFormat="1" applyFont="1" applyFill="1" applyBorder="1" applyAlignment="1">
      <alignment horizontal="left" vertical="center" wrapText="1"/>
    </xf>
    <xf numFmtId="9" fontId="41" fillId="11" borderId="121" xfId="0" applyNumberFormat="1" applyFont="1" applyFill="1" applyBorder="1" applyAlignment="1">
      <alignment horizontal="center" vertical="center" wrapText="1"/>
    </xf>
    <xf numFmtId="9" fontId="40" fillId="11" borderId="118" xfId="0" applyNumberFormat="1" applyFont="1" applyFill="1" applyBorder="1" applyAlignment="1">
      <alignment vertical="center" wrapText="1"/>
    </xf>
    <xf numFmtId="0" fontId="40" fillId="11" borderId="118" xfId="0" applyFont="1" applyFill="1" applyBorder="1" applyAlignment="1">
      <alignment horizontal="center" vertical="center" wrapText="1"/>
    </xf>
    <xf numFmtId="14" fontId="40" fillId="11" borderId="118" xfId="0" applyNumberFormat="1" applyFont="1" applyFill="1" applyBorder="1" applyAlignment="1">
      <alignment vertical="center" wrapText="1"/>
    </xf>
    <xf numFmtId="0" fontId="40" fillId="11" borderId="119" xfId="0" applyFont="1" applyFill="1" applyBorder="1" applyAlignment="1">
      <alignment horizontal="left" vertical="center" wrapText="1"/>
    </xf>
    <xf numFmtId="14" fontId="40" fillId="0" borderId="110" xfId="0" applyNumberFormat="1" applyFont="1" applyBorder="1" applyAlignment="1">
      <alignment vertical="center" wrapText="1"/>
    </xf>
    <xf numFmtId="0" fontId="74" fillId="19" borderId="141" xfId="0" applyFont="1" applyFill="1" applyBorder="1" applyAlignment="1">
      <alignment horizontal="left" vertical="center" wrapText="1"/>
    </xf>
    <xf numFmtId="0" fontId="70" fillId="2" borderId="120" xfId="0" applyFont="1" applyFill="1" applyBorder="1" applyAlignment="1">
      <alignment horizontal="center" vertical="center" wrapText="1"/>
    </xf>
    <xf numFmtId="0" fontId="70" fillId="2" borderId="113" xfId="0" applyFont="1" applyFill="1" applyBorder="1" applyAlignment="1">
      <alignment horizontal="center" vertical="center" wrapText="1"/>
    </xf>
    <xf numFmtId="0" fontId="40" fillId="13" borderId="140" xfId="0" applyFont="1" applyFill="1" applyBorder="1" applyAlignment="1">
      <alignment horizontal="center" vertical="center" wrapText="1"/>
    </xf>
    <xf numFmtId="0" fontId="74" fillId="0" borderId="146" xfId="0" applyFont="1" applyBorder="1" applyAlignment="1">
      <alignment vertical="center"/>
    </xf>
    <xf numFmtId="0" fontId="74" fillId="0" borderId="146" xfId="0" applyFont="1" applyBorder="1" applyAlignment="1">
      <alignment horizontal="left" vertical="center" wrapText="1"/>
    </xf>
    <xf numFmtId="0" fontId="40" fillId="13" borderId="117" xfId="0" applyFont="1" applyFill="1" applyBorder="1" applyAlignment="1">
      <alignment horizontal="center" vertical="center" wrapText="1"/>
    </xf>
    <xf numFmtId="14" fontId="40" fillId="0" borderId="117" xfId="0" applyNumberFormat="1" applyFont="1" applyBorder="1" applyAlignment="1">
      <alignment vertical="center" wrapText="1"/>
    </xf>
    <xf numFmtId="14" fontId="40" fillId="0" borderId="117" xfId="0" applyNumberFormat="1" applyFont="1" applyBorder="1" applyAlignment="1">
      <alignment horizontal="left" vertical="center" wrapText="1"/>
    </xf>
    <xf numFmtId="14" fontId="40" fillId="0" borderId="147" xfId="0" applyNumberFormat="1" applyFont="1" applyBorder="1" applyAlignment="1">
      <alignment horizontal="center" vertical="center"/>
    </xf>
    <xf numFmtId="14" fontId="40" fillId="0" borderId="117" xfId="0" applyNumberFormat="1" applyFont="1" applyBorder="1" applyAlignment="1">
      <alignment horizontal="center" vertical="center"/>
    </xf>
    <xf numFmtId="0" fontId="40" fillId="0" borderId="148" xfId="0" applyFont="1" applyBorder="1" applyAlignment="1">
      <alignment horizontal="left" vertical="center" wrapText="1"/>
    </xf>
    <xf numFmtId="14" fontId="40" fillId="0" borderId="126" xfId="0" applyNumberFormat="1" applyFont="1" applyBorder="1" applyAlignment="1">
      <alignment horizontal="center" vertical="center" wrapText="1"/>
    </xf>
    <xf numFmtId="0" fontId="40" fillId="0" borderId="0" xfId="0" applyFont="1" applyAlignment="1">
      <alignment horizontal="center" vertical="center"/>
    </xf>
    <xf numFmtId="0" fontId="41" fillId="22" borderId="117" xfId="0" applyFont="1" applyFill="1" applyBorder="1" applyAlignment="1">
      <alignment horizontal="center" vertical="center" wrapText="1"/>
    </xf>
    <xf numFmtId="0" fontId="71" fillId="11" borderId="46" xfId="1" applyFont="1" applyFill="1" applyBorder="1" applyAlignment="1">
      <alignment horizontal="center" vertical="center" wrapText="1"/>
    </xf>
    <xf numFmtId="0" fontId="76" fillId="14" borderId="46" xfId="0" applyFont="1" applyFill="1" applyBorder="1" applyAlignment="1">
      <alignment horizontal="left" vertical="center" wrapText="1"/>
    </xf>
    <xf numFmtId="0" fontId="76" fillId="14" borderId="46" xfId="0" applyFont="1" applyFill="1" applyBorder="1" applyAlignment="1">
      <alignment horizontal="center" vertical="center" wrapText="1"/>
    </xf>
    <xf numFmtId="0" fontId="76" fillId="11" borderId="55" xfId="0" applyFont="1" applyFill="1" applyBorder="1" applyAlignment="1">
      <alignment horizontal="left" vertical="center" wrapText="1"/>
    </xf>
    <xf numFmtId="0" fontId="76" fillId="11" borderId="46" xfId="0" applyFont="1" applyFill="1" applyBorder="1" applyAlignment="1">
      <alignment horizontal="center" vertical="center" wrapText="1"/>
    </xf>
    <xf numFmtId="0" fontId="40" fillId="58" borderId="112" xfId="0" applyFont="1" applyFill="1" applyBorder="1" applyAlignment="1">
      <alignment horizontal="left" vertical="center" wrapText="1"/>
    </xf>
    <xf numFmtId="0" fontId="40" fillId="58" borderId="114" xfId="0" applyFont="1" applyFill="1" applyBorder="1" applyAlignment="1">
      <alignment horizontal="left" vertical="center" wrapText="1"/>
    </xf>
    <xf numFmtId="0" fontId="40" fillId="58" borderId="119" xfId="0" applyFont="1" applyFill="1" applyBorder="1" applyAlignment="1">
      <alignment horizontal="left" vertical="center" wrapText="1"/>
    </xf>
    <xf numFmtId="0" fontId="42" fillId="59" borderId="46" xfId="0" applyFont="1" applyFill="1" applyBorder="1" applyAlignment="1">
      <alignment horizontal="center" vertical="center" wrapText="1"/>
    </xf>
    <xf numFmtId="0" fontId="37" fillId="32" borderId="46" xfId="0" applyFont="1" applyFill="1" applyBorder="1" applyAlignment="1">
      <alignment horizontal="center" vertical="center" wrapText="1"/>
    </xf>
    <xf numFmtId="0" fontId="35" fillId="33" borderId="46" xfId="1" applyFont="1" applyFill="1" applyBorder="1" applyAlignment="1">
      <alignment horizontal="left" vertical="center" wrapText="1"/>
    </xf>
    <xf numFmtId="0" fontId="35" fillId="32" borderId="46" xfId="1" applyFont="1" applyFill="1" applyBorder="1" applyAlignment="1">
      <alignment horizontal="center" vertical="center" wrapText="1"/>
    </xf>
    <xf numFmtId="9" fontId="41" fillId="33" borderId="120" xfId="0" applyNumberFormat="1" applyFont="1" applyFill="1" applyBorder="1" applyAlignment="1">
      <alignment horizontal="center" vertical="center" wrapText="1"/>
    </xf>
    <xf numFmtId="9" fontId="40" fillId="33" borderId="46" xfId="0" applyNumberFormat="1" applyFont="1" applyFill="1" applyBorder="1" applyAlignment="1">
      <alignment vertical="center" wrapText="1"/>
    </xf>
    <xf numFmtId="14" fontId="40" fillId="33" borderId="46" xfId="0" applyNumberFormat="1" applyFont="1" applyFill="1" applyBorder="1" applyAlignment="1">
      <alignment vertical="center" wrapText="1"/>
    </xf>
    <xf numFmtId="14" fontId="40" fillId="33" borderId="46" xfId="0" applyNumberFormat="1" applyFont="1" applyFill="1" applyBorder="1" applyAlignment="1">
      <alignment horizontal="left" vertical="center" wrapText="1"/>
    </xf>
    <xf numFmtId="14" fontId="40" fillId="33" borderId="100" xfId="0" applyNumberFormat="1" applyFont="1" applyFill="1" applyBorder="1" applyAlignment="1">
      <alignment horizontal="center" vertical="center"/>
    </xf>
    <xf numFmtId="14" fontId="40" fillId="33" borderId="51" xfId="0" applyNumberFormat="1" applyFont="1" applyFill="1" applyBorder="1" applyAlignment="1">
      <alignment horizontal="center" vertical="center"/>
    </xf>
    <xf numFmtId="0" fontId="40" fillId="33" borderId="114" xfId="0" applyFont="1" applyFill="1" applyBorder="1" applyAlignment="1">
      <alignment horizontal="left" vertical="center" wrapText="1"/>
    </xf>
    <xf numFmtId="0" fontId="40" fillId="33" borderId="46" xfId="0" applyFont="1" applyFill="1" applyBorder="1" applyAlignment="1">
      <alignment horizontal="center" vertical="center" wrapText="1"/>
    </xf>
    <xf numFmtId="0" fontId="35" fillId="0" borderId="34" xfId="14" applyFont="1" applyBorder="1" applyAlignment="1">
      <alignment horizontal="left" vertical="center" wrapText="1"/>
    </xf>
    <xf numFmtId="0" fontId="42" fillId="0" borderId="34" xfId="14" applyFont="1" applyBorder="1" applyAlignment="1">
      <alignment vertical="center"/>
    </xf>
    <xf numFmtId="0" fontId="37" fillId="24" borderId="34" xfId="14" applyFont="1" applyFill="1" applyBorder="1" applyAlignment="1">
      <alignment horizontal="center" vertical="center" wrapText="1"/>
    </xf>
    <xf numFmtId="0" fontId="39" fillId="0" borderId="2" xfId="14" applyFont="1" applyBorder="1" applyAlignment="1">
      <alignment horizontal="left" vertical="center" wrapText="1"/>
    </xf>
    <xf numFmtId="0" fontId="65" fillId="0" borderId="3" xfId="14" applyFont="1" applyBorder="1" applyAlignment="1">
      <alignment vertical="center"/>
    </xf>
    <xf numFmtId="0" fontId="39" fillId="0" borderId="30" xfId="14" applyFont="1" applyBorder="1" applyAlignment="1">
      <alignment horizontal="left" vertical="center" wrapText="1"/>
    </xf>
    <xf numFmtId="0" fontId="65" fillId="0" borderId="35" xfId="14" applyFont="1" applyBorder="1" applyAlignment="1">
      <alignment vertical="center"/>
    </xf>
    <xf numFmtId="0" fontId="39" fillId="0" borderId="6" xfId="14" applyFont="1" applyBorder="1" applyAlignment="1">
      <alignment horizontal="left" vertical="center" wrapText="1"/>
    </xf>
    <xf numFmtId="0" fontId="65" fillId="0" borderId="7" xfId="14" applyFont="1" applyBorder="1" applyAlignment="1">
      <alignment vertical="center"/>
    </xf>
    <xf numFmtId="0" fontId="67" fillId="11" borderId="39" xfId="14" applyFont="1" applyFill="1" applyAlignment="1">
      <alignment horizontal="left" vertical="center" wrapText="1"/>
    </xf>
    <xf numFmtId="0" fontId="33" fillId="4" borderId="54"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68" fillId="0" borderId="46" xfId="0" applyFont="1" applyBorder="1" applyAlignment="1">
      <alignment horizontal="center" vertical="center" wrapText="1"/>
    </xf>
    <xf numFmtId="0" fontId="37" fillId="24" borderId="46" xfId="0" applyFont="1" applyFill="1" applyBorder="1" applyAlignment="1">
      <alignment horizontal="center" vertical="center" textRotation="90" wrapText="1"/>
    </xf>
    <xf numFmtId="0" fontId="37" fillId="24" borderId="46" xfId="0" applyFont="1" applyFill="1" applyBorder="1" applyAlignment="1">
      <alignment horizontal="center" vertical="center" wrapText="1"/>
    </xf>
    <xf numFmtId="0" fontId="38" fillId="23" borderId="54" xfId="0" applyFont="1" applyFill="1" applyBorder="1" applyAlignment="1">
      <alignment horizontal="center" vertical="center" wrapText="1"/>
    </xf>
    <xf numFmtId="0" fontId="37" fillId="27" borderId="46" xfId="0" applyFont="1" applyFill="1" applyBorder="1" applyAlignment="1">
      <alignment horizontal="center" vertical="center" wrapText="1"/>
    </xf>
    <xf numFmtId="0" fontId="37" fillId="25" borderId="46" xfId="0" applyFont="1" applyFill="1" applyBorder="1" applyAlignment="1">
      <alignment horizontal="center" vertical="center" textRotation="90" wrapText="1"/>
    </xf>
    <xf numFmtId="0" fontId="41" fillId="0" borderId="113" xfId="0" applyFont="1" applyBorder="1" applyAlignment="1">
      <alignment horizontal="center" vertical="center" wrapText="1"/>
    </xf>
    <xf numFmtId="0" fontId="41" fillId="0" borderId="115" xfId="0" applyFont="1" applyBorder="1" applyAlignment="1">
      <alignment horizontal="center" vertical="center" wrapText="1"/>
    </xf>
    <xf numFmtId="0" fontId="41" fillId="0" borderId="129"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3" xfId="0" applyFont="1" applyBorder="1" applyAlignment="1">
      <alignment horizontal="center" vertical="center" wrapText="1"/>
    </xf>
    <xf numFmtId="0" fontId="41"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1" fillId="0" borderId="120" xfId="0" applyFont="1" applyBorder="1" applyAlignment="1">
      <alignment horizontal="center" vertical="center" wrapText="1"/>
    </xf>
    <xf numFmtId="0" fontId="40" fillId="0" borderId="46" xfId="0" applyFont="1" applyBorder="1" applyAlignment="1">
      <alignment horizontal="left" vertical="center" wrapText="1"/>
    </xf>
    <xf numFmtId="0" fontId="41" fillId="0" borderId="108" xfId="0" applyFont="1" applyBorder="1" applyAlignment="1">
      <alignment horizontal="center" vertical="center" wrapText="1"/>
    </xf>
    <xf numFmtId="0" fontId="40" fillId="0" borderId="109" xfId="0" applyFont="1" applyBorder="1" applyAlignment="1">
      <alignment horizontal="left" vertical="center" wrapText="1"/>
    </xf>
    <xf numFmtId="0" fontId="41" fillId="0" borderId="138" xfId="0" applyFont="1" applyBorder="1" applyAlignment="1">
      <alignment horizontal="center" vertical="center" wrapText="1"/>
    </xf>
    <xf numFmtId="0" fontId="66" fillId="11" borderId="100" xfId="0" applyFont="1" applyFill="1" applyBorder="1" applyAlignment="1">
      <alignment horizontal="center" vertical="center" wrapText="1"/>
    </xf>
    <xf numFmtId="0" fontId="66" fillId="11" borderId="46" xfId="0" applyFont="1" applyFill="1" applyBorder="1" applyAlignment="1">
      <alignment horizontal="center" vertical="center" wrapText="1"/>
    </xf>
    <xf numFmtId="0" fontId="41" fillId="0" borderId="134" xfId="0" applyFont="1" applyBorder="1" applyAlignment="1">
      <alignment horizontal="center" vertical="center" wrapText="1"/>
    </xf>
    <xf numFmtId="0" fontId="41" fillId="0" borderId="136" xfId="0" applyFont="1" applyBorder="1" applyAlignment="1">
      <alignment horizontal="center" vertical="center" wrapText="1"/>
    </xf>
    <xf numFmtId="0" fontId="66" fillId="11" borderId="104" xfId="0" applyFont="1" applyFill="1" applyBorder="1" applyAlignment="1">
      <alignment horizontal="center" vertical="center" wrapText="1"/>
    </xf>
    <xf numFmtId="0" fontId="66" fillId="11" borderId="102" xfId="0" applyFont="1" applyFill="1" applyBorder="1" applyAlignment="1">
      <alignment horizontal="center" vertical="center" wrapText="1"/>
    </xf>
    <xf numFmtId="0" fontId="41" fillId="0" borderId="137" xfId="0" applyFont="1" applyBorder="1" applyAlignment="1">
      <alignment horizontal="center" vertical="center" wrapText="1"/>
    </xf>
    <xf numFmtId="0" fontId="66" fillId="11" borderId="128" xfId="0" applyFont="1" applyFill="1" applyBorder="1" applyAlignment="1">
      <alignment horizontal="center" vertical="center" wrapText="1"/>
    </xf>
    <xf numFmtId="0" fontId="66" fillId="11" borderId="50" xfId="0" applyFont="1" applyFill="1" applyBorder="1" applyAlignment="1">
      <alignment horizontal="center" vertical="center" wrapText="1"/>
    </xf>
    <xf numFmtId="0" fontId="74" fillId="57" borderId="123" xfId="0" applyFont="1" applyFill="1" applyBorder="1" applyAlignment="1">
      <alignment horizontal="center" vertical="center"/>
    </xf>
    <xf numFmtId="0" fontId="74" fillId="57" borderId="53" xfId="0" applyFont="1" applyFill="1" applyBorder="1" applyAlignment="1">
      <alignment horizontal="center" vertical="center"/>
    </xf>
    <xf numFmtId="0" fontId="74" fillId="0" borderId="123" xfId="0" applyFont="1" applyBorder="1" applyAlignment="1">
      <alignment horizontal="center" vertical="center" wrapText="1"/>
    </xf>
    <xf numFmtId="0" fontId="74" fillId="0" borderId="53" xfId="0" applyFont="1" applyBorder="1" applyAlignment="1">
      <alignment horizontal="center" vertical="center" wrapText="1"/>
    </xf>
    <xf numFmtId="0" fontId="66" fillId="11" borderId="47" xfId="0" applyFont="1" applyFill="1" applyBorder="1" applyAlignment="1">
      <alignment horizontal="center" vertical="center" wrapText="1"/>
    </xf>
    <xf numFmtId="0" fontId="70" fillId="2" borderId="138" xfId="0" applyFont="1" applyFill="1" applyBorder="1" applyAlignment="1">
      <alignment horizontal="center" vertical="center" wrapText="1"/>
    </xf>
    <xf numFmtId="0" fontId="70" fillId="2" borderId="145" xfId="0" applyFont="1" applyFill="1" applyBorder="1" applyAlignment="1">
      <alignment horizontal="center" vertical="center" wrapText="1"/>
    </xf>
    <xf numFmtId="0" fontId="66" fillId="11" borderId="140" xfId="0" applyFont="1" applyFill="1" applyBorder="1" applyAlignment="1">
      <alignment horizontal="center" vertical="center" wrapText="1"/>
    </xf>
    <xf numFmtId="9" fontId="40" fillId="11" borderId="47" xfId="0" applyNumberFormat="1" applyFont="1" applyFill="1" applyBorder="1" applyAlignment="1">
      <alignment horizontal="center" vertical="center" wrapText="1"/>
    </xf>
    <xf numFmtId="9" fontId="40" fillId="11" borderId="50" xfId="0" applyNumberFormat="1" applyFont="1" applyFill="1" applyBorder="1" applyAlignment="1">
      <alignment horizontal="center" vertical="center" wrapText="1"/>
    </xf>
    <xf numFmtId="9" fontId="40" fillId="11" borderId="53" xfId="0" applyNumberFormat="1" applyFont="1" applyFill="1" applyBorder="1" applyAlignment="1">
      <alignment horizontal="center" vertical="center" wrapText="1"/>
    </xf>
    <xf numFmtId="9" fontId="41" fillId="11" borderId="113" xfId="0" applyNumberFormat="1" applyFont="1" applyFill="1" applyBorder="1" applyAlignment="1">
      <alignment horizontal="center" vertical="center" wrapText="1"/>
    </xf>
    <xf numFmtId="9" fontId="41" fillId="11" borderId="115" xfId="0" applyNumberFormat="1" applyFont="1" applyFill="1" applyBorder="1" applyAlignment="1">
      <alignment horizontal="center" vertical="center" wrapText="1"/>
    </xf>
    <xf numFmtId="9" fontId="41" fillId="11" borderId="129" xfId="0" applyNumberFormat="1" applyFont="1" applyFill="1" applyBorder="1" applyAlignment="1">
      <alignment horizontal="center" vertical="center" wrapText="1"/>
    </xf>
    <xf numFmtId="0" fontId="41" fillId="0" borderId="47"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122" xfId="0" applyFont="1" applyBorder="1" applyAlignment="1">
      <alignment horizontal="center" vertical="center" wrapText="1"/>
    </xf>
    <xf numFmtId="0" fontId="41" fillId="0" borderId="123" xfId="0" applyFont="1" applyBorder="1" applyAlignment="1">
      <alignment horizontal="center" vertical="center" wrapText="1"/>
    </xf>
    <xf numFmtId="0" fontId="41" fillId="0" borderId="117" xfId="0" applyFont="1" applyBorder="1" applyAlignment="1">
      <alignment horizontal="center" vertical="center" wrapText="1"/>
    </xf>
    <xf numFmtId="0" fontId="41" fillId="11" borderId="108" xfId="0" applyFont="1" applyFill="1" applyBorder="1" applyAlignment="1">
      <alignment horizontal="center" vertical="center" wrapText="1"/>
    </xf>
    <xf numFmtId="0" fontId="41" fillId="11" borderId="120" xfId="0" applyFont="1" applyFill="1" applyBorder="1" applyAlignment="1">
      <alignment horizontal="center" vertical="center" wrapText="1"/>
    </xf>
    <xf numFmtId="0" fontId="41" fillId="11" borderId="121" xfId="0" applyFont="1" applyFill="1" applyBorder="1" applyAlignment="1">
      <alignment horizontal="center" vertical="center" wrapText="1"/>
    </xf>
    <xf numFmtId="0" fontId="41" fillId="11" borderId="109" xfId="0" applyFont="1" applyFill="1" applyBorder="1" applyAlignment="1">
      <alignment horizontal="center" vertical="center" wrapText="1"/>
    </xf>
    <xf numFmtId="0" fontId="41" fillId="11" borderId="46" xfId="0" applyFont="1" applyFill="1" applyBorder="1" applyAlignment="1">
      <alignment horizontal="center" vertical="center" wrapText="1"/>
    </xf>
    <xf numFmtId="0" fontId="41" fillId="11" borderId="118" xfId="0" applyFont="1" applyFill="1" applyBorder="1" applyAlignment="1">
      <alignment horizontal="center" vertical="center" wrapText="1"/>
    </xf>
    <xf numFmtId="0" fontId="41" fillId="0" borderId="121" xfId="0" applyFont="1" applyBorder="1" applyAlignment="1">
      <alignment horizontal="center" vertical="center" wrapText="1"/>
    </xf>
    <xf numFmtId="0" fontId="41" fillId="0" borderId="109" xfId="0" applyFont="1" applyBorder="1" applyAlignment="1">
      <alignment horizontal="center" vertical="center" wrapText="1"/>
    </xf>
    <xf numFmtId="0" fontId="41" fillId="0" borderId="118" xfId="0" applyFont="1" applyBorder="1" applyAlignment="1">
      <alignment horizontal="center" vertical="center" wrapText="1"/>
    </xf>
    <xf numFmtId="0" fontId="41" fillId="11" borderId="123" xfId="0" applyFont="1" applyFill="1" applyBorder="1" applyAlignment="1">
      <alignment horizontal="center" vertical="center" wrapText="1"/>
    </xf>
    <xf numFmtId="0" fontId="41" fillId="11" borderId="50" xfId="0" applyFont="1" applyFill="1" applyBorder="1" applyAlignment="1">
      <alignment horizontal="center" vertical="center" wrapText="1"/>
    </xf>
    <xf numFmtId="0" fontId="41" fillId="11" borderId="117" xfId="0" applyFont="1" applyFill="1" applyBorder="1" applyAlignment="1">
      <alignment horizontal="center" vertical="center" wrapText="1"/>
    </xf>
    <xf numFmtId="0" fontId="41" fillId="11" borderId="122" xfId="0" applyFont="1" applyFill="1" applyBorder="1" applyAlignment="1">
      <alignment horizontal="center" vertical="center" wrapText="1"/>
    </xf>
    <xf numFmtId="0" fontId="41" fillId="11" borderId="115" xfId="0" applyFont="1" applyFill="1" applyBorder="1" applyAlignment="1">
      <alignment horizontal="center" vertical="center" wrapText="1"/>
    </xf>
    <xf numFmtId="0" fontId="41" fillId="11" borderId="116" xfId="0" applyFont="1" applyFill="1" applyBorder="1" applyAlignment="1">
      <alignment horizontal="center" vertical="center" wrapText="1"/>
    </xf>
    <xf numFmtId="0" fontId="41" fillId="51" borderId="139" xfId="0" applyFont="1" applyFill="1" applyBorder="1" applyAlignment="1">
      <alignment horizontal="center" vertical="center"/>
    </xf>
    <xf numFmtId="0" fontId="41" fillId="51" borderId="124" xfId="0" applyFont="1" applyFill="1" applyBorder="1" applyAlignment="1">
      <alignment horizontal="center" vertical="center"/>
    </xf>
    <xf numFmtId="0" fontId="40" fillId="13" borderId="110" xfId="0" applyFont="1" applyFill="1" applyBorder="1" applyAlignment="1">
      <alignment horizontal="center" vertical="center" wrapText="1"/>
    </xf>
    <xf numFmtId="0" fontId="40" fillId="13" borderId="111" xfId="0" applyFont="1" applyFill="1" applyBorder="1" applyAlignment="1">
      <alignment horizontal="center" vertical="center" wrapText="1"/>
    </xf>
    <xf numFmtId="0" fontId="66" fillId="2" borderId="47" xfId="0" applyFont="1" applyFill="1" applyBorder="1" applyAlignment="1">
      <alignment horizontal="center" vertical="center" wrapText="1"/>
    </xf>
    <xf numFmtId="0" fontId="66" fillId="2" borderId="50" xfId="0" applyFont="1" applyFill="1" applyBorder="1" applyAlignment="1">
      <alignment horizontal="center" vertical="center" wrapText="1"/>
    </xf>
    <xf numFmtId="0" fontId="66" fillId="2" borderId="53" xfId="0" applyFont="1" applyFill="1" applyBorder="1" applyAlignment="1">
      <alignment horizontal="center" vertical="center" wrapText="1"/>
    </xf>
    <xf numFmtId="0" fontId="70" fillId="2" borderId="144" xfId="0" applyFont="1" applyFill="1" applyBorder="1" applyAlignment="1">
      <alignment horizontal="center" vertical="center" wrapText="1"/>
    </xf>
    <xf numFmtId="0" fontId="70" fillId="2" borderId="134" xfId="0" applyFont="1" applyFill="1" applyBorder="1" applyAlignment="1">
      <alignment horizontal="center" vertical="center" wrapText="1"/>
    </xf>
    <xf numFmtId="0" fontId="66" fillId="11" borderId="101" xfId="0" applyFont="1" applyFill="1" applyBorder="1" applyAlignment="1">
      <alignment horizontal="center" vertical="center" wrapText="1"/>
    </xf>
    <xf numFmtId="0" fontId="70" fillId="2" borderId="113" xfId="0" applyFont="1" applyFill="1" applyBorder="1" applyAlignment="1">
      <alignment horizontal="center" vertical="center" wrapText="1"/>
    </xf>
    <xf numFmtId="0" fontId="70" fillId="2" borderId="115" xfId="0" applyFont="1" applyFill="1" applyBorder="1" applyAlignment="1">
      <alignment horizontal="center" vertical="center" wrapText="1"/>
    </xf>
    <xf numFmtId="0" fontId="70" fillId="2" borderId="129" xfId="0" applyFont="1" applyFill="1" applyBorder="1" applyAlignment="1">
      <alignment horizontal="center" vertical="center" wrapText="1"/>
    </xf>
    <xf numFmtId="0" fontId="70" fillId="2" borderId="143" xfId="0" applyFont="1" applyFill="1" applyBorder="1" applyAlignment="1">
      <alignment horizontal="center" vertical="center" wrapText="1"/>
    </xf>
    <xf numFmtId="0" fontId="40"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31" fillId="27" borderId="46" xfId="0" applyFont="1" applyFill="1" applyBorder="1" applyAlignment="1">
      <alignment horizontal="center" vertical="center" wrapText="1"/>
    </xf>
    <xf numFmtId="0" fontId="31" fillId="24" borderId="46" xfId="0" applyFont="1" applyFill="1" applyBorder="1" applyAlignment="1">
      <alignment horizontal="center" vertical="center" wrapText="1"/>
    </xf>
    <xf numFmtId="0" fontId="32" fillId="25" borderId="46" xfId="0" applyFont="1" applyFill="1" applyBorder="1" applyAlignment="1">
      <alignment horizontal="center" wrapText="1"/>
    </xf>
    <xf numFmtId="0" fontId="36" fillId="5" borderId="54" xfId="0" applyFont="1" applyFill="1" applyBorder="1" applyAlignment="1">
      <alignment horizontal="center" vertical="center" wrapText="1"/>
    </xf>
    <xf numFmtId="0" fontId="36" fillId="5" borderId="55" xfId="0" applyFont="1" applyFill="1" applyBorder="1" applyAlignment="1">
      <alignment horizontal="center" vertical="center" wrapText="1"/>
    </xf>
    <xf numFmtId="0" fontId="36" fillId="5" borderId="49" xfId="0" applyFont="1" applyFill="1" applyBorder="1" applyAlignment="1">
      <alignment horizontal="center" vertical="center" wrapText="1"/>
    </xf>
    <xf numFmtId="0" fontId="31" fillId="25" borderId="46" xfId="0" applyFont="1" applyFill="1" applyBorder="1" applyAlignment="1">
      <alignment horizontal="center" vertical="center" textRotation="90" wrapText="1"/>
    </xf>
    <xf numFmtId="0" fontId="31" fillId="24" borderId="46" xfId="0" applyFont="1" applyFill="1" applyBorder="1" applyAlignment="1">
      <alignment horizontal="center" vertical="center" textRotation="90" wrapText="1"/>
    </xf>
    <xf numFmtId="0" fontId="32" fillId="25" borderId="46" xfId="0" applyFont="1" applyFill="1" applyBorder="1" applyAlignment="1">
      <alignment horizontal="center" vertical="center" textRotation="90" wrapText="1"/>
    </xf>
    <xf numFmtId="0" fontId="32" fillId="25" borderId="46" xfId="0" applyFont="1" applyFill="1" applyBorder="1" applyAlignment="1">
      <alignment horizontal="center" vertical="center" wrapText="1"/>
    </xf>
    <xf numFmtId="0" fontId="31" fillId="24" borderId="76" xfId="12" applyFont="1" applyFill="1" applyBorder="1" applyAlignment="1">
      <alignment horizontal="center" vertical="center" wrapText="1"/>
    </xf>
    <xf numFmtId="0" fontId="42" fillId="25" borderId="79" xfId="12" applyFont="1" applyFill="1" applyBorder="1" applyAlignment="1">
      <alignment horizontal="center" vertical="center"/>
    </xf>
    <xf numFmtId="0" fontId="31" fillId="26" borderId="77" xfId="12" applyFont="1" applyFill="1" applyBorder="1" applyAlignment="1">
      <alignment horizontal="center" vertical="center" wrapText="1"/>
    </xf>
    <xf numFmtId="0" fontId="37" fillId="28" borderId="77" xfId="12" applyFont="1" applyFill="1" applyBorder="1" applyAlignment="1">
      <alignment horizontal="center" vertical="center"/>
    </xf>
    <xf numFmtId="0" fontId="37" fillId="28" borderId="78" xfId="12" applyFont="1" applyFill="1" applyBorder="1" applyAlignment="1">
      <alignment horizontal="center" vertical="center"/>
    </xf>
    <xf numFmtId="0" fontId="35" fillId="0" borderId="10" xfId="14" applyFont="1" applyBorder="1" applyAlignment="1">
      <alignment horizontal="center" vertical="center"/>
    </xf>
    <xf numFmtId="0" fontId="42" fillId="0" borderId="43" xfId="14" applyFont="1" applyBorder="1"/>
    <xf numFmtId="0" fontId="42" fillId="0" borderId="11" xfId="14" applyFont="1" applyBorder="1"/>
    <xf numFmtId="0" fontId="34" fillId="0" borderId="10" xfId="14" applyFont="1" applyBorder="1" applyAlignment="1">
      <alignment horizontal="left" vertical="center" wrapText="1"/>
    </xf>
    <xf numFmtId="0" fontId="61" fillId="0" borderId="39" xfId="12" applyFont="1" applyAlignment="1">
      <alignment horizontal="center" vertical="center" wrapText="1"/>
    </xf>
    <xf numFmtId="0" fontId="42" fillId="0" borderId="42" xfId="12" applyFont="1" applyBorder="1" applyAlignment="1">
      <alignment horizontal="center" vertical="center"/>
    </xf>
    <xf numFmtId="0" fontId="40" fillId="0" borderId="74" xfId="12" applyFont="1" applyBorder="1" applyAlignment="1">
      <alignment horizontal="left" vertical="center" wrapText="1"/>
    </xf>
    <xf numFmtId="0" fontId="66" fillId="0" borderId="39" xfId="12" applyFont="1" applyAlignment="1">
      <alignment horizontal="left" vertical="center"/>
    </xf>
    <xf numFmtId="0" fontId="38" fillId="24" borderId="39" xfId="12" applyFont="1" applyFill="1" applyAlignment="1">
      <alignment horizontal="center" vertical="center" wrapText="1"/>
    </xf>
    <xf numFmtId="0" fontId="37" fillId="24" borderId="23" xfId="14" applyFont="1" applyFill="1" applyBorder="1" applyAlignment="1">
      <alignment horizontal="center" vertical="center"/>
    </xf>
    <xf numFmtId="0" fontId="42" fillId="25" borderId="24" xfId="14" applyFont="1" applyFill="1" applyBorder="1"/>
    <xf numFmtId="0" fontId="42" fillId="25" borderId="25" xfId="14" applyFont="1" applyFill="1" applyBorder="1"/>
    <xf numFmtId="0" fontId="37" fillId="24" borderId="10" xfId="14" applyFont="1" applyFill="1" applyBorder="1" applyAlignment="1">
      <alignment horizontal="center" vertical="center"/>
    </xf>
    <xf numFmtId="0" fontId="42" fillId="25" borderId="43" xfId="14" applyFont="1" applyFill="1" applyBorder="1"/>
    <xf numFmtId="0" fontId="42" fillId="25" borderId="11" xfId="14" applyFont="1" applyFill="1" applyBorder="1"/>
    <xf numFmtId="0" fontId="35" fillId="0" borderId="23" xfId="14" applyFont="1" applyBorder="1" applyAlignment="1">
      <alignment horizontal="center" vertical="center"/>
    </xf>
    <xf numFmtId="0" fontId="42" fillId="0" borderId="24" xfId="14" applyFont="1" applyBorder="1"/>
    <xf numFmtId="0" fontId="42" fillId="0" borderId="25" xfId="14" applyFont="1" applyBorder="1"/>
    <xf numFmtId="0" fontId="42" fillId="0" borderId="8" xfId="14" applyFont="1" applyBorder="1"/>
    <xf numFmtId="0" fontId="35" fillId="0" borderId="39" xfId="14" applyFont="1"/>
    <xf numFmtId="0" fontId="42" fillId="0" borderId="9" xfId="14" applyFont="1" applyBorder="1"/>
    <xf numFmtId="0" fontId="42" fillId="0" borderId="18" xfId="14" applyFont="1" applyBorder="1"/>
    <xf numFmtId="0" fontId="42" fillId="0" borderId="34" xfId="14" applyFont="1" applyBorder="1"/>
    <xf numFmtId="0" fontId="42" fillId="0" borderId="19" xfId="14" applyFont="1" applyBorder="1"/>
    <xf numFmtId="0" fontId="35" fillId="0" borderId="23" xfId="14" applyFont="1" applyBorder="1" applyAlignment="1">
      <alignment horizontal="left" vertical="center" wrapText="1"/>
    </xf>
    <xf numFmtId="0" fontId="31" fillId="48" borderId="88" xfId="0" applyFont="1" applyFill="1" applyBorder="1" applyAlignment="1">
      <alignment horizontal="center" vertical="center" wrapText="1"/>
    </xf>
    <xf numFmtId="0" fontId="42" fillId="49" borderId="90" xfId="0" applyFont="1" applyFill="1" applyBorder="1" applyAlignment="1">
      <alignment vertical="center"/>
    </xf>
    <xf numFmtId="0" fontId="31" fillId="48" borderId="44" xfId="0" applyFont="1" applyFill="1" applyBorder="1" applyAlignment="1">
      <alignment horizontal="center" vertical="center" wrapText="1"/>
    </xf>
    <xf numFmtId="0" fontId="42" fillId="49" borderId="29" xfId="0" applyFont="1" applyFill="1" applyBorder="1" applyAlignment="1">
      <alignment vertical="center"/>
    </xf>
    <xf numFmtId="0" fontId="31" fillId="48" borderId="2" xfId="0" applyFont="1" applyFill="1" applyBorder="1" applyAlignment="1">
      <alignment horizontal="center" vertical="center" wrapText="1"/>
    </xf>
    <xf numFmtId="0" fontId="42" fillId="49" borderId="45" xfId="0" applyFont="1" applyFill="1" applyBorder="1" applyAlignment="1">
      <alignment vertical="center"/>
    </xf>
    <xf numFmtId="0" fontId="38" fillId="46" borderId="86" xfId="0" applyFont="1" applyFill="1" applyBorder="1" applyAlignment="1">
      <alignment horizontal="center" vertical="center" wrapText="1"/>
    </xf>
    <xf numFmtId="0" fontId="38" fillId="46" borderId="87" xfId="0" applyFont="1" applyFill="1" applyBorder="1" applyAlignment="1">
      <alignment horizontal="center" vertical="center" wrapText="1"/>
    </xf>
    <xf numFmtId="0" fontId="31" fillId="49" borderId="89" xfId="0" applyFont="1" applyFill="1" applyBorder="1" applyAlignment="1">
      <alignment horizontal="center" vertical="center" wrapText="1"/>
    </xf>
    <xf numFmtId="0" fontId="42" fillId="49" borderId="91" xfId="0" applyFont="1" applyFill="1" applyBorder="1" applyAlignment="1">
      <alignment vertical="center"/>
    </xf>
    <xf numFmtId="0" fontId="42" fillId="49" borderId="45" xfId="0" applyFont="1" applyFill="1" applyBorder="1" applyAlignment="1">
      <alignment horizontal="center" vertical="center"/>
    </xf>
    <xf numFmtId="0" fontId="37" fillId="49" borderId="44" xfId="0" applyFont="1" applyFill="1" applyBorder="1" applyAlignment="1">
      <alignment horizontal="center" vertical="center" wrapText="1"/>
    </xf>
    <xf numFmtId="0" fontId="37" fillId="49" borderId="29" xfId="0" applyFont="1" applyFill="1" applyBorder="1" applyAlignment="1">
      <alignment horizontal="center" vertical="center" wrapText="1"/>
    </xf>
    <xf numFmtId="0" fontId="31" fillId="49" borderId="44" xfId="0" applyFont="1" applyFill="1" applyBorder="1" applyAlignment="1">
      <alignment horizontal="center" vertical="center" wrapText="1"/>
    </xf>
    <xf numFmtId="0" fontId="47" fillId="25" borderId="56" xfId="0" applyFont="1" applyFill="1" applyBorder="1" applyAlignment="1">
      <alignment horizontal="center" vertical="center" wrapText="1"/>
    </xf>
    <xf numFmtId="0" fontId="47" fillId="25" borderId="57" xfId="0" applyFont="1" applyFill="1" applyBorder="1" applyAlignment="1">
      <alignment horizontal="center" vertical="center" wrapText="1"/>
    </xf>
    <xf numFmtId="0" fontId="47" fillId="25" borderId="58" xfId="0" applyFont="1" applyFill="1" applyBorder="1" applyAlignment="1">
      <alignment horizontal="center" vertical="center" wrapText="1"/>
    </xf>
    <xf numFmtId="0" fontId="47" fillId="25" borderId="59" xfId="0" applyFont="1" applyFill="1" applyBorder="1" applyAlignment="1">
      <alignment horizontal="center" vertical="center" wrapText="1"/>
    </xf>
    <xf numFmtId="0" fontId="47" fillId="25" borderId="60" xfId="0" applyFont="1" applyFill="1" applyBorder="1" applyAlignment="1">
      <alignment horizontal="center" vertical="center" wrapText="1"/>
    </xf>
    <xf numFmtId="0" fontId="47" fillId="25" borderId="61" xfId="0" applyFont="1" applyFill="1" applyBorder="1" applyAlignment="1">
      <alignment horizontal="center" vertical="center" wrapText="1"/>
    </xf>
    <xf numFmtId="0" fontId="47" fillId="25" borderId="64" xfId="0" applyFont="1" applyFill="1" applyBorder="1" applyAlignment="1">
      <alignment horizontal="center" vertical="center" wrapText="1"/>
    </xf>
    <xf numFmtId="0" fontId="47" fillId="25" borderId="65" xfId="0" applyFont="1" applyFill="1" applyBorder="1" applyAlignment="1">
      <alignment horizontal="center" vertical="center" wrapText="1"/>
    </xf>
    <xf numFmtId="0" fontId="59" fillId="0" borderId="67" xfId="0" applyFont="1" applyBorder="1" applyAlignment="1">
      <alignment horizontal="center" vertical="center" wrapText="1"/>
    </xf>
    <xf numFmtId="0" fontId="59" fillId="0" borderId="69" xfId="0" applyFont="1" applyBorder="1" applyAlignment="1">
      <alignment horizontal="center" vertical="center" wrapText="1"/>
    </xf>
    <xf numFmtId="0" fontId="59" fillId="0" borderId="71"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72" xfId="0" applyFont="1" applyBorder="1" applyAlignment="1">
      <alignment horizontal="center" vertical="center" wrapText="1"/>
    </xf>
    <xf numFmtId="14" fontId="60" fillId="0" borderId="68" xfId="0" applyNumberFormat="1" applyFont="1" applyBorder="1" applyAlignment="1">
      <alignment horizontal="center" vertical="center" wrapText="1"/>
    </xf>
    <xf numFmtId="0" fontId="38" fillId="29" borderId="39" xfId="0" applyFont="1" applyFill="1" applyBorder="1" applyAlignment="1">
      <alignment horizontal="center" vertical="center"/>
    </xf>
    <xf numFmtId="0" fontId="42" fillId="25" borderId="39" xfId="0" applyFont="1" applyFill="1" applyBorder="1"/>
    <xf numFmtId="0" fontId="6" fillId="0" borderId="0" xfId="0" applyFont="1" applyAlignment="1">
      <alignment horizontal="center"/>
    </xf>
    <xf numFmtId="0" fontId="0" fillId="0" borderId="0" xfId="0"/>
    <xf numFmtId="10" fontId="15" fillId="0" borderId="46" xfId="1" applyNumberFormat="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47" xfId="1" applyFont="1" applyBorder="1" applyAlignment="1">
      <alignment horizontal="left" vertical="top" wrapText="1"/>
    </xf>
    <xf numFmtId="0" fontId="7" fillId="0" borderId="53" xfId="1" applyFont="1" applyBorder="1" applyAlignment="1">
      <alignment horizontal="left" vertical="top" wrapText="1"/>
    </xf>
    <xf numFmtId="0" fontId="7" fillId="12" borderId="46" xfId="1" applyFont="1" applyFill="1" applyBorder="1" applyAlignment="1">
      <alignment horizontal="center" vertical="center" wrapText="1"/>
    </xf>
    <xf numFmtId="0" fontId="8" fillId="0" borderId="47" xfId="1" applyFont="1" applyBorder="1" applyAlignment="1">
      <alignment horizontal="center" vertical="center" wrapText="1"/>
    </xf>
    <xf numFmtId="0" fontId="8" fillId="0" borderId="53" xfId="1" applyFont="1" applyBorder="1" applyAlignment="1">
      <alignment horizontal="center" vertical="center" wrapText="1"/>
    </xf>
    <xf numFmtId="0" fontId="15" fillId="0" borderId="46" xfId="1" applyFont="1" applyBorder="1" applyAlignment="1">
      <alignment horizontal="center" vertical="center" wrapText="1"/>
    </xf>
    <xf numFmtId="9" fontId="15" fillId="0" borderId="46" xfId="1" applyNumberFormat="1" applyFont="1" applyBorder="1" applyAlignment="1">
      <alignment horizontal="center" vertical="center" wrapText="1"/>
    </xf>
    <xf numFmtId="0" fontId="16" fillId="0" borderId="46" xfId="1" applyFont="1" applyBorder="1" applyAlignment="1">
      <alignment horizontal="center" vertical="center" wrapText="1"/>
    </xf>
    <xf numFmtId="0" fontId="7" fillId="7" borderId="46"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8" fillId="11" borderId="46" xfId="1" applyFont="1" applyFill="1" applyBorder="1" applyAlignment="1">
      <alignment horizontal="center" vertical="center" textRotation="90" wrapText="1"/>
    </xf>
    <xf numFmtId="0" fontId="7" fillId="11" borderId="47" xfId="1" applyFont="1" applyFill="1" applyBorder="1" applyAlignment="1">
      <alignment horizontal="center" vertical="center" textRotation="90" wrapText="1"/>
    </xf>
    <xf numFmtId="0" fontId="7" fillId="11" borderId="50" xfId="1" applyFont="1" applyFill="1" applyBorder="1" applyAlignment="1">
      <alignment horizontal="center" vertical="center" textRotation="90" wrapText="1"/>
    </xf>
    <xf numFmtId="0" fontId="7" fillId="11" borderId="53" xfId="1" applyFont="1" applyFill="1" applyBorder="1" applyAlignment="1">
      <alignment horizontal="center" vertical="center" textRotation="90" wrapText="1"/>
    </xf>
    <xf numFmtId="0" fontId="7" fillId="13" borderId="46" xfId="1" applyFont="1" applyFill="1" applyBorder="1" applyAlignment="1">
      <alignment horizontal="center" vertical="center" wrapText="1"/>
    </xf>
    <xf numFmtId="0" fontId="7" fillId="13" borderId="47" xfId="1" applyFont="1" applyFill="1" applyBorder="1" applyAlignment="1">
      <alignment horizontal="center" vertical="center" wrapText="1"/>
    </xf>
    <xf numFmtId="0" fontId="7" fillId="13" borderId="50" xfId="1" applyFont="1" applyFill="1" applyBorder="1" applyAlignment="1">
      <alignment horizontal="center" vertical="center" wrapText="1"/>
    </xf>
    <xf numFmtId="0" fontId="7" fillId="15" borderId="46" xfId="1" applyFont="1" applyFill="1" applyBorder="1" applyAlignment="1">
      <alignment horizontal="center" vertical="center" wrapText="1"/>
    </xf>
    <xf numFmtId="0" fontId="7" fillId="16" borderId="46" xfId="1" applyFont="1" applyFill="1" applyBorder="1" applyAlignment="1">
      <alignment horizontal="center" vertical="center" wrapText="1"/>
    </xf>
    <xf numFmtId="0" fontId="10" fillId="10" borderId="49" xfId="1" applyFont="1" applyFill="1" applyBorder="1" applyAlignment="1">
      <alignment horizontal="center" vertical="center" wrapText="1"/>
    </xf>
    <xf numFmtId="0" fontId="7" fillId="12" borderId="46" xfId="1" applyFont="1" applyFill="1" applyBorder="1" applyAlignment="1">
      <alignment horizontal="center" vertical="center" textRotation="90" wrapText="1"/>
    </xf>
    <xf numFmtId="0" fontId="7" fillId="11" borderId="46" xfId="1" applyFont="1" applyFill="1" applyBorder="1" applyAlignment="1">
      <alignment horizontal="center" vertical="center" textRotation="90" wrapText="1"/>
    </xf>
    <xf numFmtId="0" fontId="7" fillId="14" borderId="46" xfId="1" applyFont="1" applyFill="1" applyBorder="1" applyAlignment="1">
      <alignment horizontal="center" vertical="center" wrapText="1"/>
    </xf>
    <xf numFmtId="0" fontId="7" fillId="0" borderId="46" xfId="1" applyFont="1" applyBorder="1" applyAlignment="1">
      <alignment horizontal="center" vertical="center" wrapText="1"/>
    </xf>
    <xf numFmtId="0" fontId="10" fillId="10" borderId="46" xfId="1" applyFont="1" applyFill="1" applyBorder="1" applyAlignment="1">
      <alignment horizontal="center" vertical="center"/>
    </xf>
    <xf numFmtId="0" fontId="10" fillId="10" borderId="46" xfId="1" applyFont="1" applyFill="1" applyBorder="1" applyAlignment="1">
      <alignment horizontal="center" vertical="center" wrapText="1"/>
    </xf>
    <xf numFmtId="0" fontId="9" fillId="0" borderId="48" xfId="1" applyFont="1" applyBorder="1" applyAlignment="1">
      <alignment horizontal="center" vertical="center" wrapText="1"/>
    </xf>
    <xf numFmtId="0" fontId="10" fillId="8" borderId="46" xfId="1" applyFont="1" applyFill="1" applyBorder="1" applyAlignment="1">
      <alignment horizontal="center" vertical="center" textRotation="90" wrapText="1"/>
    </xf>
    <xf numFmtId="0" fontId="10" fillId="8" borderId="46" xfId="1" applyFont="1" applyFill="1" applyBorder="1" applyAlignment="1">
      <alignment horizontal="center" vertical="center"/>
    </xf>
    <xf numFmtId="0" fontId="10" fillId="9" borderId="46" xfId="1" applyFont="1" applyFill="1" applyBorder="1" applyAlignment="1">
      <alignment horizontal="center" vertical="center"/>
    </xf>
    <xf numFmtId="0" fontId="10" fillId="9" borderId="46" xfId="1" applyFont="1" applyFill="1" applyBorder="1" applyAlignment="1">
      <alignment horizontal="center" vertical="center" wrapText="1"/>
    </xf>
    <xf numFmtId="0" fontId="11" fillId="10" borderId="49" xfId="1" applyFont="1" applyFill="1" applyBorder="1" applyAlignment="1">
      <alignment horizontal="center" vertical="center" wrapText="1"/>
    </xf>
  </cellXfs>
  <cellStyles count="17">
    <cellStyle name="Hipervínculo" xfId="6" builtinId="8"/>
    <cellStyle name="Hipervínculo 2" xfId="8" xr:uid="{627D36FE-0894-4D22-BFB7-4D92501055F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Normal 4 3" xfId="15" xr:uid="{BBF9ED1C-92CD-46A8-8F8C-2FCFBFDAF137}"/>
    <cellStyle name="Normal 5" xfId="14" xr:uid="{174B70EF-4C88-416A-AC99-94CBFB26BFBA}"/>
    <cellStyle name="Porcentaje" xfId="16" builtinId="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invertIfNegative val="1"/>
          <c:val>
            <c:numRef>
              <c:f>' Seguimiento'!#REF!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 Seguimiento'!#REF!</c15:sqref>
                        </c15:formulaRef>
                      </c:ext>
                    </c:extLst>
                    <c:strCache>
                      <c:ptCount val="1"/>
                      <c:pt idx="0">
                        <c:v>#¡REF!</c:v>
                      </c:pt>
                    </c:strCache>
                  </c:strRef>
                </c15:cat>
              </c15:filteredCategoryTitle>
            </c:ext>
            <c:ext xmlns:c16="http://schemas.microsoft.com/office/drawing/2014/chart" uri="{C3380CC4-5D6E-409C-BE32-E72D297353CC}">
              <c16:uniqueId val="{00000000-B836-44CE-AC29-0EFC22AADB72}"/>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colombiacompra.gov.co/transparencia/gestion-institucional/proyecto-de-inversion" TargetMode="External"/><Relationship Id="rId13" Type="http://schemas.openxmlformats.org/officeDocument/2006/relationships/hyperlink" Target="https://www.colombiacompra.gov.co/colombia-compra/informacion-financiera-y-contable/ejecucion-mensual-reporte#panel1a2024" TargetMode="External"/><Relationship Id="rId18" Type="http://schemas.openxmlformats.org/officeDocument/2006/relationships/image" Target="../media/image13.svg"/><Relationship Id="rId3" Type="http://schemas.openxmlformats.org/officeDocument/2006/relationships/image" Target="../media/image2.png"/><Relationship Id="rId21" Type="http://schemas.openxmlformats.org/officeDocument/2006/relationships/image" Target="../media/image15.svg"/><Relationship Id="rId7" Type="http://schemas.openxmlformats.org/officeDocument/2006/relationships/image" Target="../media/image5.svg"/><Relationship Id="rId12" Type="http://schemas.openxmlformats.org/officeDocument/2006/relationships/image" Target="../media/image9.svg"/><Relationship Id="rId17" Type="http://schemas.openxmlformats.org/officeDocument/2006/relationships/image" Target="../media/image12.png"/><Relationship Id="rId2" Type="http://schemas.openxmlformats.org/officeDocument/2006/relationships/hyperlink" Target="#'2. PAI'!A1"/><Relationship Id="rId16" Type="http://schemas.openxmlformats.org/officeDocument/2006/relationships/hyperlink" Target="#'4. Control de Ajustes PAI'!A1"/><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hyperlink" Target="https://community.secop.gov.co/Public/App/AnnualPurchasingPlanManagementPublic/Index?currentLanguage=es-CO&amp;Page=login&amp;Country=CO&amp;SkinName=CCE" TargetMode="External"/><Relationship Id="rId15" Type="http://schemas.openxmlformats.org/officeDocument/2006/relationships/image" Target="../media/image11.svg"/><Relationship Id="rId10" Type="http://schemas.openxmlformats.org/officeDocument/2006/relationships/image" Target="../media/image7.svg"/><Relationship Id="rId19" Type="http://schemas.openxmlformats.org/officeDocument/2006/relationships/hyperlink" Target="#' Seguimiento'!A1"/><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66675</xdr:rowOff>
    </xdr:from>
    <xdr:to>
      <xdr:col>3</xdr:col>
      <xdr:colOff>619225</xdr:colOff>
      <xdr:row>0</xdr:row>
      <xdr:rowOff>930319</xdr:rowOff>
    </xdr:to>
    <xdr:pic>
      <xdr:nvPicPr>
        <xdr:cNvPr id="4" name="Imagen 3">
          <a:extLst>
            <a:ext uri="{FF2B5EF4-FFF2-40B4-BE49-F238E27FC236}">
              <a16:creationId xmlns:a16="http://schemas.microsoft.com/office/drawing/2014/main" id="{1534D2A6-EC16-4EDE-B787-7DE11225F039}"/>
            </a:ext>
          </a:extLst>
        </xdr:cNvPr>
        <xdr:cNvPicPr>
          <a:picLocks noChangeAspect="1"/>
        </xdr:cNvPicPr>
      </xdr:nvPicPr>
      <xdr:blipFill>
        <a:blip xmlns:r="http://schemas.openxmlformats.org/officeDocument/2006/relationships" r:embed="rId1"/>
        <a:stretch>
          <a:fillRect/>
        </a:stretch>
      </xdr:blipFill>
      <xdr:spPr>
        <a:xfrm>
          <a:off x="1895475" y="66675"/>
          <a:ext cx="1943200" cy="863644"/>
        </a:xfrm>
        <a:prstGeom prst="rect">
          <a:avLst/>
        </a:prstGeom>
      </xdr:spPr>
    </xdr:pic>
    <xdr:clientData/>
  </xdr:twoCellAnchor>
  <xdr:twoCellAnchor editAs="oneCell">
    <xdr:from>
      <xdr:col>11</xdr:col>
      <xdr:colOff>619125</xdr:colOff>
      <xdr:row>15</xdr:row>
      <xdr:rowOff>47625</xdr:rowOff>
    </xdr:from>
    <xdr:to>
      <xdr:col>13</xdr:col>
      <xdr:colOff>136525</xdr:colOff>
      <xdr:row>18</xdr:row>
      <xdr:rowOff>120650</xdr:rowOff>
    </xdr:to>
    <xdr:pic>
      <xdr:nvPicPr>
        <xdr:cNvPr id="8" name="Gráfico 7" descr="Lista de comprobación con relleno sólido">
          <a:hlinkClick xmlns:r="http://schemas.openxmlformats.org/officeDocument/2006/relationships" r:id="rId2"/>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20</xdr:row>
      <xdr:rowOff>31750</xdr:rowOff>
    </xdr:from>
    <xdr:to>
      <xdr:col>13</xdr:col>
      <xdr:colOff>152400</xdr:colOff>
      <xdr:row>22</xdr:row>
      <xdr:rowOff>57150</xdr:rowOff>
    </xdr:to>
    <xdr:pic>
      <xdr:nvPicPr>
        <xdr:cNvPr id="10" name="Gráfico 9" descr="Recibo con relleno sólido">
          <a:hlinkClick xmlns:r="http://schemas.openxmlformats.org/officeDocument/2006/relationships" r:id="rId5"/>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23</xdr:row>
      <xdr:rowOff>174625</xdr:rowOff>
    </xdr:from>
    <xdr:to>
      <xdr:col>13</xdr:col>
      <xdr:colOff>41275</xdr:colOff>
      <xdr:row>25</xdr:row>
      <xdr:rowOff>104775</xdr:rowOff>
    </xdr:to>
    <xdr:pic>
      <xdr:nvPicPr>
        <xdr:cNvPr id="12" name="Gráfico 11" descr="Interfaz de la experiencia de usuario con relleno sólido">
          <a:hlinkClick xmlns:r="http://schemas.openxmlformats.org/officeDocument/2006/relationships" r:id="rId8"/>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858500" y="10287000"/>
          <a:ext cx="914400" cy="914400"/>
        </a:xfrm>
        <a:prstGeom prst="rect">
          <a:avLst/>
        </a:prstGeom>
      </xdr:spPr>
    </xdr:pic>
    <xdr:clientData/>
  </xdr:twoCellAnchor>
  <xdr:twoCellAnchor editAs="oneCell">
    <xdr:from>
      <xdr:col>11</xdr:col>
      <xdr:colOff>625929</xdr:colOff>
      <xdr:row>26</xdr:row>
      <xdr:rowOff>111125</xdr:rowOff>
    </xdr:from>
    <xdr:to>
      <xdr:col>13</xdr:col>
      <xdr:colOff>147865</xdr:colOff>
      <xdr:row>29</xdr:row>
      <xdr:rowOff>215900</xdr:rowOff>
    </xdr:to>
    <xdr:pic>
      <xdr:nvPicPr>
        <xdr:cNvPr id="14" name="Gráfico 13" descr="Indicador con relleno sólido">
          <a:extLst>
            <a:ext uri="{FF2B5EF4-FFF2-40B4-BE49-F238E27FC236}">
              <a16:creationId xmlns:a16="http://schemas.microsoft.com/office/drawing/2014/main" id="{AC0B03DF-5C90-3CA6-D257-4ABA15E64B9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0965" y="11772446"/>
          <a:ext cx="909864" cy="921204"/>
        </a:xfrm>
        <a:prstGeom prst="rect">
          <a:avLst/>
        </a:prstGeom>
      </xdr:spPr>
    </xdr:pic>
    <xdr:clientData/>
  </xdr:twoCellAnchor>
  <xdr:twoCellAnchor editAs="oneCell">
    <xdr:from>
      <xdr:col>11</xdr:col>
      <xdr:colOff>638175</xdr:colOff>
      <xdr:row>32</xdr:row>
      <xdr:rowOff>0</xdr:rowOff>
    </xdr:from>
    <xdr:to>
      <xdr:col>13</xdr:col>
      <xdr:colOff>158750</xdr:colOff>
      <xdr:row>35</xdr:row>
      <xdr:rowOff>73025</xdr:rowOff>
    </xdr:to>
    <xdr:pic>
      <xdr:nvPicPr>
        <xdr:cNvPr id="16" name="Gráfico 15" descr="Banco con relleno sólido">
          <a:hlinkClick xmlns:r="http://schemas.openxmlformats.org/officeDocument/2006/relationships" r:id="rId13"/>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37</xdr:row>
      <xdr:rowOff>0</xdr:rowOff>
    </xdr:from>
    <xdr:to>
      <xdr:col>13</xdr:col>
      <xdr:colOff>215900</xdr:colOff>
      <xdr:row>38</xdr:row>
      <xdr:rowOff>136525</xdr:rowOff>
    </xdr:to>
    <xdr:pic>
      <xdr:nvPicPr>
        <xdr:cNvPr id="18" name="Gráfico 17" descr="Mover con relleno sólido">
          <a:hlinkClick xmlns:r="http://schemas.openxmlformats.org/officeDocument/2006/relationships" r:id="rId16"/>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40</xdr:row>
      <xdr:rowOff>47625</xdr:rowOff>
    </xdr:from>
    <xdr:to>
      <xdr:col>13</xdr:col>
      <xdr:colOff>247650</xdr:colOff>
      <xdr:row>43</xdr:row>
      <xdr:rowOff>104775</xdr:rowOff>
    </xdr:to>
    <xdr:pic>
      <xdr:nvPicPr>
        <xdr:cNvPr id="20" name="Gráfico 19" descr="Ábaco con relleno sólido">
          <a:hlinkClick xmlns:r="http://schemas.openxmlformats.org/officeDocument/2006/relationships" r:id="rId19"/>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64875" y="1597025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111578</xdr:colOff>
      <xdr:row>0</xdr:row>
      <xdr:rowOff>54429</xdr:rowOff>
    </xdr:from>
    <xdr:to>
      <xdr:col>2</xdr:col>
      <xdr:colOff>1904999</xdr:colOff>
      <xdr:row>0</xdr:row>
      <xdr:rowOff>755952</xdr:rowOff>
    </xdr:to>
    <xdr:pic>
      <xdr:nvPicPr>
        <xdr:cNvPr id="2" name="Imagen 1">
          <a:extLst>
            <a:ext uri="{FF2B5EF4-FFF2-40B4-BE49-F238E27FC236}">
              <a16:creationId xmlns:a16="http://schemas.microsoft.com/office/drawing/2014/main" id="{4C713997-83E4-B31A-4020-F901014F6D05}"/>
            </a:ext>
          </a:extLst>
        </xdr:cNvPr>
        <xdr:cNvPicPr>
          <a:picLocks noChangeAspect="1"/>
        </xdr:cNvPicPr>
      </xdr:nvPicPr>
      <xdr:blipFill>
        <a:blip xmlns:r="http://schemas.openxmlformats.org/officeDocument/2006/relationships" r:embed="rId1"/>
        <a:stretch>
          <a:fillRect/>
        </a:stretch>
      </xdr:blipFill>
      <xdr:spPr>
        <a:xfrm>
          <a:off x="1023257" y="54429"/>
          <a:ext cx="1793421" cy="701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2" name="Imagen 1">
          <a:extLst>
            <a:ext uri="{FF2B5EF4-FFF2-40B4-BE49-F238E27FC236}">
              <a16:creationId xmlns:a16="http://schemas.microsoft.com/office/drawing/2014/main" id="{B305D886-2139-4D28-93BD-D4BF844CD49E}"/>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oneCellAnchor>
    <xdr:from>
      <xdr:col>0</xdr:col>
      <xdr:colOff>333375</xdr:colOff>
      <xdr:row>13</xdr:row>
      <xdr:rowOff>161925</xdr:rowOff>
    </xdr:from>
    <xdr:ext cx="10467975" cy="3486150"/>
    <xdr:graphicFrame macro="">
      <xdr:nvGraphicFramePr>
        <xdr:cNvPr id="3" name="Chart 1">
          <a:extLst>
            <a:ext uri="{FF2B5EF4-FFF2-40B4-BE49-F238E27FC236}">
              <a16:creationId xmlns:a16="http://schemas.microsoft.com/office/drawing/2014/main" id="{3E9C7D9B-30AF-4FB6-B0BE-7137F83AB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657225</xdr:colOff>
      <xdr:row>37</xdr:row>
      <xdr:rowOff>114300</xdr:rowOff>
    </xdr:from>
    <xdr:ext cx="3590925" cy="2838450"/>
    <xdr:pic>
      <xdr:nvPicPr>
        <xdr:cNvPr id="4" name="image1.png">
          <a:extLst>
            <a:ext uri="{FF2B5EF4-FFF2-40B4-BE49-F238E27FC236}">
              <a16:creationId xmlns:a16="http://schemas.microsoft.com/office/drawing/2014/main" id="{C65417CA-880E-4C5F-9A3E-37BECA5125CA}"/>
            </a:ext>
          </a:extLst>
        </xdr:cNvPr>
        <xdr:cNvPicPr preferRelativeResize="0"/>
      </xdr:nvPicPr>
      <xdr:blipFill>
        <a:blip xmlns:r="http://schemas.openxmlformats.org/officeDocument/2006/relationships" r:embed="rId3" cstate="print"/>
        <a:stretch>
          <a:fillRect/>
        </a:stretch>
      </xdr:blipFill>
      <xdr:spPr>
        <a:xfrm>
          <a:off x="3209925" y="13134975"/>
          <a:ext cx="3590925" cy="2838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0</xdr:rowOff>
    </xdr:from>
    <xdr:to>
      <xdr:col>1</xdr:col>
      <xdr:colOff>1807107</xdr:colOff>
      <xdr:row>0</xdr:row>
      <xdr:rowOff>793750</xdr:rowOff>
    </xdr:to>
    <xdr:pic>
      <xdr:nvPicPr>
        <xdr:cNvPr id="4" name="Imagen 3">
          <a:extLst>
            <a:ext uri="{FF2B5EF4-FFF2-40B4-BE49-F238E27FC236}">
              <a16:creationId xmlns:a16="http://schemas.microsoft.com/office/drawing/2014/main" id="{5A4AA5A2-7BD3-1345-7F2E-4A3268F29E0F}"/>
            </a:ext>
          </a:extLst>
        </xdr:cNvPr>
        <xdr:cNvPicPr>
          <a:picLocks noChangeAspect="1"/>
        </xdr:cNvPicPr>
      </xdr:nvPicPr>
      <xdr:blipFill>
        <a:blip xmlns:r="http://schemas.openxmlformats.org/officeDocument/2006/relationships" r:embed="rId1"/>
        <a:stretch>
          <a:fillRect/>
        </a:stretch>
      </xdr:blipFill>
      <xdr:spPr>
        <a:xfrm>
          <a:off x="1333499" y="0"/>
          <a:ext cx="1785941"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18</xdr:row>
      <xdr:rowOff>361950</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6764000"/>
          <a:ext cx="10706100" cy="5943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ficiente-my.sharepoint.com/Users/mariapaezdiaz/Downloads/NEGOCIOS%20PAI%202025" TargetMode="External"/><Relationship Id="rId1" Type="http://schemas.openxmlformats.org/officeDocument/2006/relationships/externalLinkPath" Target="https://cceficiente-my.sharepoint.com/Users/mariapaezdiaz/Downloads/NEGOCIOS%20PAI%2020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DICE"/>
      <sheetName val="Instrucciones"/>
      <sheetName val="2. PAI 2025"/>
      <sheetName val="Entregables 2025"/>
      <sheetName val="Lista desplegable"/>
      <sheetName val="acciones Q3"/>
      <sheetName val="tablas q3"/>
      <sheetName val=" Seguimiento"/>
      <sheetName val="4. Control de Ajustes PAI"/>
      <sheetName val="Control de Formato"/>
      <sheetName val="Objetivos Estratégicos"/>
      <sheetName val="Plataforma Estratégica"/>
    </sheetNames>
    <sheetDataSet>
      <sheetData sheetId="0"/>
      <sheetData sheetId="1"/>
      <sheetData sheetId="2">
        <row r="27">
          <cell r="D27" t="str">
            <v>(01) Documento resultado del proceso de estructuración de MAD para la adquisición estatal de productos y servicios que reduzcan riesgos de seguridad digital.</v>
          </cell>
        </row>
        <row r="28">
          <cell r="D28" t="str">
            <v xml:space="preserve">(01) Documento resultado del proceso de estructuración de IAD de adquisición de productos de origen agropecuario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sheetPr>
  <dimension ref="A1:T120"/>
  <sheetViews>
    <sheetView topLeftCell="U23" zoomScale="70" zoomScaleNormal="70" workbookViewId="0">
      <selection activeCell="U23" sqref="U23"/>
    </sheetView>
  </sheetViews>
  <sheetFormatPr baseColWidth="10" defaultColWidth="14.5" defaultRowHeight="15" customHeight="1" x14ac:dyDescent="0.2"/>
  <cols>
    <col min="1" max="1" width="26.5" style="128" customWidth="1"/>
    <col min="2" max="2" width="11.83203125" style="128" customWidth="1"/>
    <col min="3" max="3" width="10" style="128" customWidth="1"/>
    <col min="4" max="4" width="17.5" style="128" customWidth="1"/>
    <col min="5" max="5" width="15.5" style="293" customWidth="1"/>
    <col min="6" max="6" width="13.1640625" style="128" customWidth="1"/>
    <col min="7" max="7" width="14.83203125" style="128" customWidth="1"/>
    <col min="8" max="9" width="12.5" style="128" customWidth="1"/>
    <col min="10" max="14" width="10.5" style="128" customWidth="1"/>
    <col min="15" max="15" width="24.83203125" style="128" customWidth="1"/>
    <col min="16" max="16" width="18.83203125" style="128" customWidth="1"/>
    <col min="17" max="17" width="27.83203125" style="128" customWidth="1"/>
    <col min="18" max="18" width="9.1640625" style="128" customWidth="1"/>
    <col min="19" max="20" width="11.5" style="128" customWidth="1"/>
    <col min="21" max="21" width="10.5" style="128" customWidth="1"/>
    <col min="22" max="16384" width="14.5" style="128"/>
  </cols>
  <sheetData>
    <row r="1" spans="1:20" ht="129" customHeight="1" x14ac:dyDescent="0.2">
      <c r="A1" s="344" t="s">
        <v>0</v>
      </c>
      <c r="B1" s="624" t="s">
        <v>1</v>
      </c>
      <c r="C1" s="625"/>
      <c r="D1" s="625"/>
      <c r="E1" s="626" t="s">
        <v>2</v>
      </c>
      <c r="F1" s="626"/>
      <c r="G1" s="626"/>
      <c r="H1" s="626"/>
      <c r="I1" s="626"/>
      <c r="J1" s="626"/>
      <c r="K1" s="626"/>
      <c r="L1" s="626"/>
      <c r="M1" s="626"/>
      <c r="N1" s="626"/>
      <c r="O1" s="626"/>
      <c r="P1" s="626"/>
      <c r="Q1" s="626"/>
      <c r="R1" s="626"/>
      <c r="S1" s="626"/>
      <c r="T1" s="626"/>
    </row>
    <row r="2" spans="1:20" ht="59.25" customHeight="1" x14ac:dyDescent="0.2">
      <c r="A2" s="102" t="s">
        <v>3</v>
      </c>
      <c r="B2" s="627" t="s">
        <v>4</v>
      </c>
      <c r="C2" s="628"/>
      <c r="D2" s="628"/>
      <c r="E2" s="628"/>
      <c r="F2" s="628"/>
      <c r="G2" s="628"/>
      <c r="H2" s="628"/>
      <c r="I2" s="628"/>
      <c r="J2" s="628"/>
      <c r="K2" s="628"/>
      <c r="L2" s="628"/>
      <c r="M2" s="628"/>
      <c r="N2" s="628"/>
      <c r="O2" s="628"/>
      <c r="P2" s="628"/>
      <c r="Q2" s="628"/>
      <c r="R2" s="628"/>
      <c r="S2" s="628"/>
      <c r="T2" s="628"/>
    </row>
    <row r="3" spans="1:20" ht="53.25" customHeight="1" x14ac:dyDescent="0.2">
      <c r="A3" s="103" t="s">
        <v>5</v>
      </c>
      <c r="B3" s="629" t="s">
        <v>6</v>
      </c>
      <c r="C3" s="630"/>
      <c r="D3" s="630"/>
      <c r="E3" s="630"/>
      <c r="F3" s="630"/>
      <c r="G3" s="630"/>
      <c r="H3" s="630"/>
      <c r="I3" s="630"/>
      <c r="J3" s="630"/>
      <c r="K3" s="630"/>
      <c r="L3" s="630"/>
      <c r="M3" s="630"/>
      <c r="N3" s="630"/>
      <c r="O3" s="630"/>
      <c r="P3" s="630"/>
      <c r="Q3" s="630"/>
      <c r="R3" s="630"/>
      <c r="S3" s="630"/>
      <c r="T3" s="630"/>
    </row>
    <row r="4" spans="1:20" ht="90.75" customHeight="1" x14ac:dyDescent="0.2">
      <c r="A4" s="104" t="s">
        <v>7</v>
      </c>
      <c r="B4" s="631" t="s">
        <v>8</v>
      </c>
      <c r="C4" s="632"/>
      <c r="D4" s="632"/>
      <c r="E4" s="632"/>
      <c r="F4" s="632"/>
      <c r="G4" s="632"/>
      <c r="H4" s="632"/>
      <c r="I4" s="632"/>
      <c r="J4" s="632"/>
      <c r="K4" s="632"/>
      <c r="L4" s="632"/>
      <c r="M4" s="632"/>
      <c r="N4" s="632"/>
      <c r="O4" s="632"/>
      <c r="P4" s="632"/>
      <c r="Q4" s="632"/>
      <c r="R4" s="632"/>
      <c r="S4" s="632"/>
      <c r="T4" s="632"/>
    </row>
    <row r="5" spans="1:20" s="273" customFormat="1" ht="14.25" customHeight="1" x14ac:dyDescent="0.2">
      <c r="A5" s="291"/>
      <c r="B5" s="272"/>
      <c r="C5" s="272"/>
      <c r="D5" s="272"/>
      <c r="E5" s="272"/>
      <c r="F5" s="272"/>
      <c r="G5" s="272"/>
      <c r="H5" s="272"/>
      <c r="I5" s="272"/>
      <c r="J5" s="272"/>
      <c r="K5" s="272"/>
      <c r="L5" s="272"/>
      <c r="M5" s="272"/>
      <c r="N5" s="272"/>
      <c r="O5" s="272"/>
      <c r="P5" s="272"/>
      <c r="Q5" s="272"/>
      <c r="R5" s="272"/>
      <c r="S5" s="272"/>
      <c r="T5" s="272"/>
    </row>
    <row r="6" spans="1:20" s="273" customFormat="1" ht="14.25" hidden="1" customHeight="1" x14ac:dyDescent="0.2">
      <c r="A6" s="291"/>
      <c r="B6" s="274" t="s">
        <v>9</v>
      </c>
      <c r="C6" s="275" t="s">
        <v>10</v>
      </c>
      <c r="D6" s="276"/>
      <c r="E6" s="277"/>
      <c r="F6" s="277"/>
      <c r="G6" s="277"/>
      <c r="H6" s="272"/>
      <c r="I6" s="272"/>
      <c r="J6" s="272"/>
      <c r="K6" s="272"/>
      <c r="L6" s="272"/>
      <c r="M6" s="272"/>
      <c r="N6" s="272"/>
      <c r="O6" s="272"/>
      <c r="P6" s="272"/>
      <c r="Q6" s="272"/>
      <c r="R6" s="272"/>
      <c r="S6" s="272"/>
      <c r="T6" s="272"/>
    </row>
    <row r="7" spans="1:20" s="273" customFormat="1" ht="14.25" hidden="1" customHeight="1" x14ac:dyDescent="0.2">
      <c r="A7" s="291"/>
      <c r="B7" s="278"/>
      <c r="C7" s="279" t="s">
        <v>11</v>
      </c>
      <c r="D7" s="280"/>
      <c r="E7" s="281"/>
      <c r="F7" s="282"/>
      <c r="G7" s="282"/>
      <c r="H7" s="272"/>
      <c r="I7" s="272"/>
      <c r="J7" s="272"/>
      <c r="K7" s="272"/>
      <c r="L7" s="272"/>
      <c r="M7" s="272"/>
      <c r="N7" s="272"/>
      <c r="O7" s="272"/>
      <c r="P7" s="272"/>
      <c r="Q7" s="272"/>
      <c r="R7" s="272"/>
      <c r="S7" s="272"/>
      <c r="T7" s="272"/>
    </row>
    <row r="8" spans="1:20" s="273" customFormat="1" ht="14.25" hidden="1" customHeight="1" x14ac:dyDescent="0.2">
      <c r="A8" s="291"/>
      <c r="B8" s="283"/>
      <c r="C8" s="284" t="s">
        <v>12</v>
      </c>
      <c r="D8" s="285"/>
      <c r="E8" s="281"/>
      <c r="F8" s="282"/>
      <c r="G8" s="282"/>
      <c r="H8" s="272"/>
      <c r="I8" s="272"/>
      <c r="J8" s="272"/>
      <c r="K8" s="272"/>
      <c r="L8" s="272"/>
      <c r="M8" s="272"/>
      <c r="N8" s="272"/>
      <c r="O8" s="272"/>
      <c r="P8" s="272"/>
      <c r="Q8" s="272"/>
      <c r="R8" s="272"/>
      <c r="S8" s="272"/>
      <c r="T8" s="272"/>
    </row>
    <row r="9" spans="1:20" s="273" customFormat="1" ht="14.25" hidden="1" customHeight="1" x14ac:dyDescent="0.2">
      <c r="A9" s="291"/>
      <c r="B9" s="286"/>
      <c r="C9" s="284" t="s">
        <v>13</v>
      </c>
      <c r="D9" s="285"/>
      <c r="E9" s="281"/>
      <c r="F9" s="282"/>
      <c r="G9" s="282"/>
      <c r="H9" s="272"/>
      <c r="I9" s="272"/>
      <c r="J9" s="272"/>
      <c r="K9" s="272"/>
      <c r="L9" s="272"/>
      <c r="M9" s="272"/>
      <c r="N9" s="272"/>
      <c r="O9" s="272"/>
      <c r="P9" s="272"/>
      <c r="Q9" s="272"/>
      <c r="R9" s="272"/>
      <c r="S9" s="272"/>
      <c r="T9" s="272"/>
    </row>
    <row r="10" spans="1:20" s="273" customFormat="1" ht="14.25" hidden="1" customHeight="1" x14ac:dyDescent="0.2">
      <c r="B10" s="288"/>
      <c r="C10" s="284" t="s">
        <v>14</v>
      </c>
      <c r="D10" s="287"/>
      <c r="E10" s="287"/>
      <c r="F10" s="287"/>
      <c r="G10" s="287"/>
      <c r="H10" s="287"/>
      <c r="I10" s="287"/>
      <c r="J10" s="287"/>
      <c r="K10" s="287"/>
      <c r="L10" s="287"/>
      <c r="M10" s="287"/>
      <c r="N10" s="287"/>
      <c r="O10" s="287"/>
      <c r="P10" s="287"/>
      <c r="Q10" s="287"/>
      <c r="R10" s="287"/>
      <c r="S10" s="287"/>
      <c r="T10" s="287"/>
    </row>
    <row r="11" spans="1:20" s="273" customFormat="1" ht="14.25" hidden="1" customHeight="1" x14ac:dyDescent="0.2">
      <c r="B11" s="289"/>
      <c r="C11" s="290" t="s">
        <v>15</v>
      </c>
      <c r="D11" s="287"/>
      <c r="E11" s="287"/>
      <c r="F11" s="287"/>
      <c r="G11" s="287"/>
      <c r="H11" s="287"/>
      <c r="I11" s="287"/>
      <c r="J11" s="287"/>
      <c r="K11" s="287"/>
      <c r="L11" s="287"/>
      <c r="M11" s="287"/>
      <c r="N11" s="287"/>
      <c r="O11" s="287"/>
      <c r="P11" s="287"/>
      <c r="Q11" s="287"/>
      <c r="R11" s="287"/>
      <c r="S11" s="287"/>
      <c r="T11" s="287"/>
    </row>
    <row r="12" spans="1:20" s="273" customFormat="1" ht="15" customHeight="1" x14ac:dyDescent="0.2">
      <c r="A12" s="287" t="s">
        <v>16</v>
      </c>
      <c r="B12" s="287"/>
      <c r="C12" s="287"/>
      <c r="D12" s="287"/>
      <c r="E12" s="287"/>
      <c r="F12" s="287"/>
      <c r="G12" s="287"/>
      <c r="H12" s="287"/>
      <c r="I12" s="287"/>
      <c r="J12" s="287"/>
      <c r="K12" s="287"/>
      <c r="L12" s="287"/>
      <c r="M12" s="287"/>
      <c r="N12" s="287"/>
      <c r="O12" s="287"/>
      <c r="P12" s="287"/>
      <c r="Q12" s="287"/>
      <c r="R12" s="287"/>
      <c r="S12" s="287"/>
      <c r="T12" s="287"/>
    </row>
    <row r="13" spans="1:20" s="273" customFormat="1" ht="15" customHeight="1" x14ac:dyDescent="0.2">
      <c r="E13" s="292"/>
    </row>
    <row r="14" spans="1:20" s="273" customFormat="1" ht="15" customHeight="1" x14ac:dyDescent="0.2">
      <c r="E14" s="294"/>
      <c r="F14" s="294"/>
      <c r="G14" s="294"/>
      <c r="H14" s="294"/>
      <c r="I14" s="294"/>
      <c r="O14" s="287"/>
    </row>
    <row r="15" spans="1:20" s="273" customFormat="1" ht="32.25" customHeight="1" x14ac:dyDescent="0.2">
      <c r="E15" s="294"/>
      <c r="F15" s="294"/>
      <c r="G15" s="294"/>
      <c r="H15" s="294"/>
      <c r="I15" s="294"/>
      <c r="O15" s="287"/>
    </row>
    <row r="16" spans="1:20" s="273" customFormat="1" ht="15" customHeight="1" x14ac:dyDescent="0.2">
      <c r="E16" s="294"/>
      <c r="F16" s="294"/>
      <c r="G16" s="294"/>
      <c r="H16" s="294"/>
      <c r="I16" s="294"/>
      <c r="O16" s="287"/>
    </row>
    <row r="17" spans="5:15" s="273" customFormat="1" ht="36" customHeight="1" x14ac:dyDescent="0.2">
      <c r="E17" s="633" t="s">
        <v>17</v>
      </c>
      <c r="F17" s="633"/>
      <c r="G17" s="633"/>
      <c r="H17" s="633"/>
      <c r="I17" s="633"/>
      <c r="O17" s="287" t="s">
        <v>18</v>
      </c>
    </row>
    <row r="18" spans="5:15" s="273" customFormat="1" ht="15" customHeight="1" x14ac:dyDescent="0.2">
      <c r="E18" s="294"/>
      <c r="F18" s="294"/>
      <c r="G18" s="294"/>
      <c r="H18" s="294"/>
      <c r="I18" s="294"/>
      <c r="O18" s="287"/>
    </row>
    <row r="19" spans="5:15" s="273" customFormat="1" ht="51" customHeight="1" x14ac:dyDescent="0.2">
      <c r="E19" s="294"/>
      <c r="F19" s="294"/>
      <c r="G19" s="294"/>
      <c r="H19" s="294"/>
      <c r="I19" s="294"/>
      <c r="O19" s="287"/>
    </row>
    <row r="20" spans="5:15" s="273" customFormat="1" ht="15" customHeight="1" x14ac:dyDescent="0.2">
      <c r="E20" s="294"/>
      <c r="F20" s="294"/>
      <c r="G20" s="294"/>
      <c r="H20" s="294"/>
      <c r="I20" s="294"/>
      <c r="O20" s="287"/>
    </row>
    <row r="21" spans="5:15" s="273" customFormat="1" ht="55.5" customHeight="1" x14ac:dyDescent="0.2">
      <c r="E21" s="633" t="s">
        <v>19</v>
      </c>
      <c r="F21" s="633"/>
      <c r="G21" s="633"/>
      <c r="H21" s="633"/>
      <c r="I21" s="633"/>
      <c r="O21" s="287" t="s">
        <v>20</v>
      </c>
    </row>
    <row r="22" spans="5:15" s="273" customFormat="1" ht="15" customHeight="1" x14ac:dyDescent="0.2">
      <c r="E22" s="294"/>
      <c r="F22" s="294"/>
      <c r="G22" s="294"/>
      <c r="H22" s="294"/>
      <c r="I22" s="294"/>
      <c r="O22" s="287"/>
    </row>
    <row r="23" spans="5:15" s="273" customFormat="1" ht="58.5" customHeight="1" x14ac:dyDescent="0.2">
      <c r="E23" s="294"/>
      <c r="F23" s="294"/>
      <c r="G23" s="294"/>
      <c r="H23" s="294"/>
      <c r="I23" s="294"/>
      <c r="O23" s="287"/>
    </row>
    <row r="24" spans="5:15" s="273" customFormat="1" ht="15" customHeight="1" x14ac:dyDescent="0.2">
      <c r="E24" s="294"/>
      <c r="F24" s="294"/>
      <c r="G24" s="294"/>
      <c r="H24" s="294"/>
      <c r="I24" s="294"/>
      <c r="O24" s="287"/>
    </row>
    <row r="25" spans="5:15" s="273" customFormat="1" ht="63" customHeight="1" x14ac:dyDescent="0.2">
      <c r="E25" s="633" t="s">
        <v>21</v>
      </c>
      <c r="F25" s="633"/>
      <c r="G25" s="633"/>
      <c r="H25" s="633"/>
      <c r="I25" s="633"/>
      <c r="O25" s="287" t="s">
        <v>22</v>
      </c>
    </row>
    <row r="26" spans="5:15" s="273" customFormat="1" ht="41.25" customHeight="1" x14ac:dyDescent="0.2">
      <c r="E26" s="294"/>
      <c r="F26" s="294"/>
      <c r="G26" s="294"/>
      <c r="H26" s="294"/>
      <c r="I26" s="294"/>
      <c r="O26" s="287"/>
    </row>
    <row r="27" spans="5:15" s="273" customFormat="1" ht="15" customHeight="1" x14ac:dyDescent="0.2">
      <c r="E27" s="294"/>
      <c r="F27" s="294"/>
      <c r="G27" s="294"/>
      <c r="H27" s="294"/>
      <c r="I27" s="294"/>
      <c r="O27" s="287"/>
    </row>
    <row r="28" spans="5:15" s="273" customFormat="1" ht="15" customHeight="1" x14ac:dyDescent="0.2">
      <c r="E28" s="294"/>
      <c r="F28" s="294"/>
      <c r="G28" s="294"/>
      <c r="H28" s="294"/>
      <c r="I28" s="294"/>
      <c r="O28" s="287"/>
    </row>
    <row r="29" spans="5:15" s="273" customFormat="1" ht="33.75" customHeight="1" x14ac:dyDescent="0.2">
      <c r="E29" s="633" t="s">
        <v>23</v>
      </c>
      <c r="F29" s="633"/>
      <c r="G29" s="633"/>
      <c r="H29" s="633"/>
      <c r="I29" s="633"/>
      <c r="O29" s="287" t="s">
        <v>24</v>
      </c>
    </row>
    <row r="30" spans="5:15" s="273" customFormat="1" ht="35.25" customHeight="1" x14ac:dyDescent="0.2">
      <c r="E30" s="294"/>
      <c r="F30" s="294"/>
      <c r="G30" s="294"/>
      <c r="H30" s="294"/>
      <c r="I30" s="294"/>
      <c r="O30" s="287"/>
    </row>
    <row r="31" spans="5:15" s="273" customFormat="1" ht="15" customHeight="1" x14ac:dyDescent="0.2">
      <c r="E31" s="294"/>
      <c r="F31" s="294"/>
      <c r="G31" s="294"/>
      <c r="H31" s="294"/>
      <c r="I31" s="294"/>
      <c r="O31" s="287"/>
    </row>
    <row r="32" spans="5:15" s="273" customFormat="1" ht="15" customHeight="1" x14ac:dyDescent="0.2">
      <c r="E32" s="294"/>
      <c r="F32" s="294"/>
      <c r="G32" s="294"/>
      <c r="H32" s="294"/>
      <c r="I32" s="294"/>
      <c r="O32" s="287"/>
    </row>
    <row r="33" spans="5:15" s="273" customFormat="1" ht="36" customHeight="1" x14ac:dyDescent="0.2">
      <c r="E33" s="633" t="s">
        <v>25</v>
      </c>
      <c r="F33" s="633"/>
      <c r="G33" s="633"/>
      <c r="H33" s="633"/>
      <c r="I33" s="633"/>
      <c r="O33" s="287" t="s">
        <v>26</v>
      </c>
    </row>
    <row r="34" spans="5:15" s="273" customFormat="1" ht="15" customHeight="1" x14ac:dyDescent="0.2">
      <c r="E34" s="294"/>
      <c r="F34" s="294"/>
      <c r="G34" s="294"/>
      <c r="H34" s="294"/>
      <c r="I34" s="294"/>
      <c r="O34" s="287"/>
    </row>
    <row r="35" spans="5:15" s="273" customFormat="1" ht="15" customHeight="1" x14ac:dyDescent="0.2">
      <c r="E35" s="294"/>
      <c r="F35" s="294"/>
      <c r="G35" s="294"/>
      <c r="H35" s="294"/>
      <c r="I35" s="294"/>
      <c r="O35" s="287"/>
    </row>
    <row r="36" spans="5:15" s="273" customFormat="1" ht="56.25" customHeight="1" x14ac:dyDescent="0.2">
      <c r="E36" s="294"/>
      <c r="F36" s="294"/>
      <c r="G36" s="294"/>
      <c r="H36" s="294"/>
      <c r="I36" s="294"/>
      <c r="O36" s="287"/>
    </row>
    <row r="37" spans="5:15" s="273" customFormat="1" ht="15" customHeight="1" x14ac:dyDescent="0.2">
      <c r="E37" s="294"/>
      <c r="F37" s="294"/>
      <c r="G37" s="294"/>
      <c r="H37" s="294"/>
      <c r="I37" s="294"/>
      <c r="O37" s="287"/>
    </row>
    <row r="38" spans="5:15" s="273" customFormat="1" ht="61.5" customHeight="1" x14ac:dyDescent="0.2">
      <c r="E38" s="633" t="s">
        <v>27</v>
      </c>
      <c r="F38" s="633"/>
      <c r="G38" s="633"/>
      <c r="H38" s="633"/>
      <c r="I38" s="633"/>
      <c r="O38" s="287" t="s">
        <v>28</v>
      </c>
    </row>
    <row r="39" spans="5:15" s="273" customFormat="1" ht="15" customHeight="1" x14ac:dyDescent="0.2">
      <c r="E39" s="294"/>
      <c r="F39" s="294"/>
      <c r="G39" s="294"/>
      <c r="H39" s="294"/>
      <c r="I39" s="294"/>
      <c r="O39" s="287"/>
    </row>
    <row r="40" spans="5:15" s="273" customFormat="1" ht="43.5" customHeight="1" x14ac:dyDescent="0.2">
      <c r="E40" s="294"/>
      <c r="F40" s="294"/>
      <c r="G40" s="294"/>
      <c r="H40" s="294"/>
      <c r="I40" s="294"/>
      <c r="O40" s="287"/>
    </row>
    <row r="41" spans="5:15" s="273" customFormat="1" ht="15" customHeight="1" x14ac:dyDescent="0.2">
      <c r="E41" s="294"/>
      <c r="F41" s="294"/>
      <c r="G41" s="294"/>
      <c r="H41" s="294"/>
      <c r="I41" s="294"/>
      <c r="O41" s="287"/>
    </row>
    <row r="42" spans="5:15" s="273" customFormat="1" ht="37.5" customHeight="1" x14ac:dyDescent="0.2">
      <c r="E42" s="633" t="s">
        <v>29</v>
      </c>
      <c r="F42" s="633"/>
      <c r="G42" s="633"/>
      <c r="H42" s="633"/>
      <c r="I42" s="633"/>
      <c r="O42" s="287" t="s">
        <v>30</v>
      </c>
    </row>
    <row r="43" spans="5:15" s="273" customFormat="1" ht="15" customHeight="1" x14ac:dyDescent="0.2">
      <c r="E43" s="295"/>
      <c r="F43" s="295"/>
      <c r="G43" s="295"/>
      <c r="H43" s="295"/>
      <c r="I43" s="295"/>
    </row>
    <row r="44" spans="5:15" s="273" customFormat="1" ht="15" customHeight="1" x14ac:dyDescent="0.2">
      <c r="E44" s="295"/>
      <c r="F44" s="295"/>
      <c r="G44" s="295"/>
      <c r="H44" s="295"/>
      <c r="I44" s="295"/>
    </row>
    <row r="45" spans="5:15" s="273" customFormat="1" ht="15" customHeight="1" x14ac:dyDescent="0.2">
      <c r="E45" s="295"/>
      <c r="F45" s="295"/>
      <c r="G45" s="295"/>
      <c r="H45" s="295"/>
      <c r="I45" s="295"/>
    </row>
    <row r="46" spans="5:15" s="273" customFormat="1" ht="15" customHeight="1" x14ac:dyDescent="0.2">
      <c r="E46" s="296"/>
      <c r="F46" s="296"/>
      <c r="G46" s="296"/>
      <c r="H46" s="296"/>
      <c r="I46" s="296"/>
    </row>
    <row r="47" spans="5:15" s="273" customFormat="1" ht="15" customHeight="1" x14ac:dyDescent="0.2">
      <c r="E47" s="296"/>
      <c r="F47" s="296"/>
      <c r="G47" s="296"/>
      <c r="H47" s="296"/>
      <c r="I47" s="296"/>
    </row>
    <row r="48" spans="5:15" s="273" customFormat="1" ht="15" customHeight="1" x14ac:dyDescent="0.2">
      <c r="E48" s="296"/>
      <c r="F48" s="296"/>
      <c r="G48" s="296"/>
      <c r="H48" s="296"/>
      <c r="I48" s="296"/>
    </row>
    <row r="49" spans="5:9" s="273" customFormat="1" ht="15" customHeight="1" x14ac:dyDescent="0.2">
      <c r="E49" s="296"/>
      <c r="F49" s="296"/>
      <c r="G49" s="296"/>
      <c r="H49" s="296"/>
      <c r="I49" s="296"/>
    </row>
    <row r="50" spans="5:9" s="273" customFormat="1" ht="15" customHeight="1" x14ac:dyDescent="0.2">
      <c r="E50" s="296"/>
      <c r="F50" s="296"/>
      <c r="G50" s="296"/>
      <c r="H50" s="296"/>
      <c r="I50" s="296"/>
    </row>
    <row r="51" spans="5:9" s="273" customFormat="1" ht="15" customHeight="1" x14ac:dyDescent="0.2">
      <c r="E51" s="296"/>
      <c r="F51" s="296"/>
      <c r="G51" s="296"/>
      <c r="H51" s="296"/>
      <c r="I51" s="296"/>
    </row>
    <row r="52" spans="5:9" s="273" customFormat="1" ht="15" customHeight="1" x14ac:dyDescent="0.2">
      <c r="E52" s="296"/>
      <c r="F52" s="296"/>
      <c r="G52" s="296"/>
      <c r="H52" s="296"/>
      <c r="I52" s="296"/>
    </row>
    <row r="53" spans="5:9" s="273" customFormat="1" ht="15" customHeight="1" x14ac:dyDescent="0.2">
      <c r="E53" s="296"/>
      <c r="F53" s="296"/>
      <c r="G53" s="296"/>
      <c r="H53" s="296"/>
      <c r="I53" s="296"/>
    </row>
    <row r="54" spans="5:9" s="273" customFormat="1" ht="15" customHeight="1" x14ac:dyDescent="0.2">
      <c r="E54" s="296"/>
      <c r="F54" s="296"/>
      <c r="G54" s="296"/>
      <c r="H54" s="296"/>
      <c r="I54" s="296"/>
    </row>
    <row r="55" spans="5:9" s="273" customFormat="1" ht="15" customHeight="1" x14ac:dyDescent="0.2">
      <c r="E55" s="296"/>
      <c r="F55" s="296"/>
      <c r="G55" s="296"/>
      <c r="H55" s="296"/>
      <c r="I55" s="296"/>
    </row>
    <row r="56" spans="5:9" s="273" customFormat="1" ht="15" customHeight="1" x14ac:dyDescent="0.2">
      <c r="E56" s="296"/>
      <c r="F56" s="296"/>
      <c r="G56" s="296"/>
      <c r="H56" s="296"/>
      <c r="I56" s="296"/>
    </row>
    <row r="57" spans="5:9" s="273" customFormat="1" ht="15" customHeight="1" x14ac:dyDescent="0.2">
      <c r="E57" s="296"/>
      <c r="F57" s="296"/>
      <c r="G57" s="296"/>
      <c r="H57" s="296"/>
      <c r="I57" s="296"/>
    </row>
    <row r="58" spans="5:9" s="273" customFormat="1" ht="15" customHeight="1" x14ac:dyDescent="0.2">
      <c r="E58" s="296"/>
      <c r="F58" s="296"/>
      <c r="G58" s="296"/>
      <c r="H58" s="296"/>
      <c r="I58" s="296"/>
    </row>
    <row r="59" spans="5:9" s="273" customFormat="1" ht="15" customHeight="1" x14ac:dyDescent="0.2">
      <c r="E59" s="296"/>
      <c r="F59" s="296"/>
      <c r="G59" s="296"/>
      <c r="H59" s="296"/>
      <c r="I59" s="296"/>
    </row>
    <row r="60" spans="5:9" s="273" customFormat="1" ht="15" customHeight="1" x14ac:dyDescent="0.2">
      <c r="E60" s="296"/>
      <c r="F60" s="296"/>
      <c r="G60" s="296"/>
      <c r="H60" s="296"/>
      <c r="I60" s="296"/>
    </row>
    <row r="61" spans="5:9" s="273" customFormat="1" ht="15" customHeight="1" x14ac:dyDescent="0.2">
      <c r="E61" s="296"/>
      <c r="F61" s="296"/>
      <c r="G61" s="296"/>
      <c r="H61" s="296"/>
      <c r="I61" s="296"/>
    </row>
    <row r="62" spans="5:9" s="273" customFormat="1" ht="15" customHeight="1" x14ac:dyDescent="0.2">
      <c r="E62" s="296"/>
      <c r="F62" s="296"/>
      <c r="G62" s="296"/>
      <c r="H62" s="296"/>
      <c r="I62" s="296"/>
    </row>
    <row r="63" spans="5:9" s="273" customFormat="1" ht="15" customHeight="1" x14ac:dyDescent="0.2">
      <c r="E63" s="296"/>
      <c r="F63" s="296"/>
      <c r="G63" s="296"/>
      <c r="H63" s="296"/>
      <c r="I63" s="296"/>
    </row>
    <row r="64" spans="5:9" s="273" customFormat="1" ht="15" customHeight="1" x14ac:dyDescent="0.2">
      <c r="E64" s="296"/>
      <c r="F64" s="296"/>
      <c r="G64" s="296"/>
      <c r="H64" s="296"/>
      <c r="I64" s="296"/>
    </row>
    <row r="65" spans="5:9" s="273" customFormat="1" ht="15" customHeight="1" x14ac:dyDescent="0.2">
      <c r="E65" s="296"/>
      <c r="F65" s="296"/>
      <c r="G65" s="296"/>
      <c r="H65" s="296"/>
      <c r="I65" s="296"/>
    </row>
    <row r="66" spans="5:9" s="273" customFormat="1" ht="15" customHeight="1" x14ac:dyDescent="0.2">
      <c r="E66" s="296"/>
      <c r="F66" s="296"/>
      <c r="G66" s="296"/>
      <c r="H66" s="296"/>
      <c r="I66" s="296"/>
    </row>
    <row r="67" spans="5:9" s="273" customFormat="1" ht="15" customHeight="1" x14ac:dyDescent="0.2">
      <c r="E67" s="296"/>
      <c r="F67" s="296"/>
      <c r="G67" s="296"/>
      <c r="H67" s="296"/>
      <c r="I67" s="296"/>
    </row>
    <row r="68" spans="5:9" s="273" customFormat="1" ht="15" customHeight="1" x14ac:dyDescent="0.2">
      <c r="E68" s="296"/>
      <c r="F68" s="296"/>
      <c r="G68" s="296"/>
      <c r="H68" s="296"/>
      <c r="I68" s="296"/>
    </row>
    <row r="69" spans="5:9" s="273" customFormat="1" ht="15" customHeight="1" x14ac:dyDescent="0.2">
      <c r="E69" s="296"/>
      <c r="F69" s="296"/>
      <c r="G69" s="296"/>
      <c r="H69" s="296"/>
      <c r="I69" s="296"/>
    </row>
    <row r="70" spans="5:9" s="273" customFormat="1" ht="15" customHeight="1" x14ac:dyDescent="0.2">
      <c r="E70" s="296"/>
      <c r="F70" s="296"/>
      <c r="G70" s="296"/>
      <c r="H70" s="296"/>
      <c r="I70" s="296"/>
    </row>
    <row r="71" spans="5:9" s="273" customFormat="1" ht="15" customHeight="1" x14ac:dyDescent="0.2">
      <c r="E71" s="296"/>
      <c r="F71" s="296"/>
      <c r="G71" s="296"/>
      <c r="H71" s="296"/>
      <c r="I71" s="296"/>
    </row>
    <row r="72" spans="5:9" s="273" customFormat="1" ht="15" customHeight="1" x14ac:dyDescent="0.2">
      <c r="E72" s="296"/>
      <c r="F72" s="296"/>
      <c r="G72" s="296"/>
      <c r="H72" s="296"/>
      <c r="I72" s="296"/>
    </row>
    <row r="73" spans="5:9" s="273" customFormat="1" ht="15" customHeight="1" x14ac:dyDescent="0.2">
      <c r="E73" s="296"/>
      <c r="F73" s="296"/>
      <c r="G73" s="296"/>
      <c r="H73" s="296"/>
      <c r="I73" s="296"/>
    </row>
    <row r="74" spans="5:9" s="273" customFormat="1" ht="15" customHeight="1" x14ac:dyDescent="0.2">
      <c r="E74" s="296"/>
      <c r="F74" s="296"/>
      <c r="G74" s="296"/>
      <c r="H74" s="296"/>
      <c r="I74" s="296"/>
    </row>
    <row r="75" spans="5:9" s="273" customFormat="1" ht="15" customHeight="1" x14ac:dyDescent="0.2">
      <c r="E75" s="296"/>
      <c r="F75" s="296"/>
      <c r="G75" s="296"/>
      <c r="H75" s="296"/>
      <c r="I75" s="296"/>
    </row>
    <row r="76" spans="5:9" s="273" customFormat="1" ht="15" customHeight="1" x14ac:dyDescent="0.2">
      <c r="E76" s="296"/>
      <c r="F76" s="296"/>
      <c r="G76" s="296"/>
      <c r="H76" s="296"/>
      <c r="I76" s="296"/>
    </row>
    <row r="77" spans="5:9" s="273" customFormat="1" ht="15" customHeight="1" x14ac:dyDescent="0.2">
      <c r="E77" s="296"/>
      <c r="F77" s="296"/>
      <c r="G77" s="296"/>
      <c r="H77" s="296"/>
      <c r="I77" s="296"/>
    </row>
    <row r="78" spans="5:9" s="273" customFormat="1" ht="15" customHeight="1" x14ac:dyDescent="0.2">
      <c r="E78" s="296"/>
      <c r="F78" s="296"/>
      <c r="G78" s="296"/>
      <c r="H78" s="296"/>
      <c r="I78" s="296"/>
    </row>
    <row r="79" spans="5:9" s="273" customFormat="1" ht="15" customHeight="1" x14ac:dyDescent="0.2">
      <c r="E79" s="296"/>
      <c r="F79" s="296"/>
      <c r="G79" s="296"/>
      <c r="H79" s="296"/>
      <c r="I79" s="296"/>
    </row>
    <row r="80" spans="5:9" s="273" customFormat="1" ht="15" customHeight="1" x14ac:dyDescent="0.2">
      <c r="E80" s="296"/>
      <c r="F80" s="296"/>
      <c r="G80" s="296"/>
      <c r="H80" s="296"/>
      <c r="I80" s="296"/>
    </row>
    <row r="81" spans="5:9" s="273" customFormat="1" ht="15" customHeight="1" x14ac:dyDescent="0.2">
      <c r="E81" s="296"/>
      <c r="F81" s="296"/>
      <c r="G81" s="296"/>
      <c r="H81" s="296"/>
      <c r="I81" s="296"/>
    </row>
    <row r="82" spans="5:9" s="273" customFormat="1" ht="15" customHeight="1" x14ac:dyDescent="0.2">
      <c r="E82" s="296"/>
      <c r="F82" s="296"/>
      <c r="G82" s="296"/>
      <c r="H82" s="296"/>
      <c r="I82" s="296"/>
    </row>
    <row r="83" spans="5:9" s="273" customFormat="1" ht="15" customHeight="1" x14ac:dyDescent="0.2">
      <c r="E83" s="296"/>
      <c r="F83" s="296"/>
      <c r="G83" s="296"/>
      <c r="H83" s="296"/>
      <c r="I83" s="296"/>
    </row>
    <row r="84" spans="5:9" s="273" customFormat="1" ht="15" customHeight="1" x14ac:dyDescent="0.2">
      <c r="E84" s="296"/>
      <c r="F84" s="296"/>
      <c r="G84" s="296"/>
      <c r="H84" s="296"/>
      <c r="I84" s="296"/>
    </row>
    <row r="85" spans="5:9" s="273" customFormat="1" ht="15" customHeight="1" x14ac:dyDescent="0.2">
      <c r="E85" s="296"/>
      <c r="F85" s="296"/>
      <c r="G85" s="296"/>
      <c r="H85" s="296"/>
      <c r="I85" s="296"/>
    </row>
    <row r="86" spans="5:9" s="273" customFormat="1" ht="15" customHeight="1" x14ac:dyDescent="0.2">
      <c r="E86" s="296"/>
      <c r="F86" s="296"/>
      <c r="G86" s="296"/>
      <c r="H86" s="296"/>
      <c r="I86" s="296"/>
    </row>
    <row r="87" spans="5:9" s="273" customFormat="1" ht="15" customHeight="1" x14ac:dyDescent="0.2">
      <c r="E87" s="296"/>
      <c r="F87" s="296"/>
      <c r="G87" s="296"/>
      <c r="H87" s="296"/>
      <c r="I87" s="296"/>
    </row>
    <row r="88" spans="5:9" s="273" customFormat="1" ht="15" customHeight="1" x14ac:dyDescent="0.2">
      <c r="E88" s="296"/>
      <c r="F88" s="296"/>
      <c r="G88" s="296"/>
      <c r="H88" s="296"/>
      <c r="I88" s="296"/>
    </row>
    <row r="89" spans="5:9" s="273" customFormat="1" ht="15" customHeight="1" x14ac:dyDescent="0.2">
      <c r="E89" s="296"/>
      <c r="F89" s="296"/>
      <c r="G89" s="296"/>
      <c r="H89" s="296"/>
      <c r="I89" s="296"/>
    </row>
    <row r="90" spans="5:9" s="273" customFormat="1" ht="15" customHeight="1" x14ac:dyDescent="0.2">
      <c r="E90" s="296"/>
      <c r="F90" s="296"/>
      <c r="G90" s="296"/>
      <c r="H90" s="296"/>
      <c r="I90" s="296"/>
    </row>
    <row r="91" spans="5:9" s="273" customFormat="1" ht="15" customHeight="1" x14ac:dyDescent="0.2">
      <c r="E91" s="296"/>
      <c r="F91" s="296"/>
      <c r="G91" s="296"/>
      <c r="H91" s="296"/>
      <c r="I91" s="296"/>
    </row>
    <row r="92" spans="5:9" s="273" customFormat="1" ht="15" customHeight="1" x14ac:dyDescent="0.2">
      <c r="E92" s="296"/>
      <c r="F92" s="296"/>
      <c r="G92" s="296"/>
      <c r="H92" s="296"/>
      <c r="I92" s="296"/>
    </row>
    <row r="93" spans="5:9" s="273" customFormat="1" ht="15" customHeight="1" x14ac:dyDescent="0.2">
      <c r="E93" s="292"/>
    </row>
    <row r="94" spans="5:9" s="273" customFormat="1" ht="15" customHeight="1" x14ac:dyDescent="0.2">
      <c r="E94" s="292"/>
    </row>
    <row r="95" spans="5:9" s="273" customFormat="1" ht="15" customHeight="1" x14ac:dyDescent="0.2">
      <c r="E95" s="292"/>
    </row>
    <row r="96" spans="5:9" s="273" customFormat="1" ht="15" customHeight="1" x14ac:dyDescent="0.2">
      <c r="E96" s="292"/>
    </row>
    <row r="97" spans="5:5" s="273" customFormat="1" ht="15" customHeight="1" x14ac:dyDescent="0.2">
      <c r="E97" s="292"/>
    </row>
    <row r="98" spans="5:5" s="273" customFormat="1" ht="15" customHeight="1" x14ac:dyDescent="0.2">
      <c r="E98" s="292"/>
    </row>
    <row r="99" spans="5:5" s="273" customFormat="1" ht="15" customHeight="1" x14ac:dyDescent="0.2">
      <c r="E99" s="292"/>
    </row>
    <row r="100" spans="5:5" s="273" customFormat="1" ht="15" customHeight="1" x14ac:dyDescent="0.2">
      <c r="E100" s="292"/>
    </row>
    <row r="101" spans="5:5" s="273" customFormat="1" ht="15" customHeight="1" x14ac:dyDescent="0.2">
      <c r="E101" s="292"/>
    </row>
    <row r="102" spans="5:5" s="273" customFormat="1" ht="15" customHeight="1" x14ac:dyDescent="0.2">
      <c r="E102" s="292"/>
    </row>
    <row r="103" spans="5:5" s="273" customFormat="1" ht="15" customHeight="1" x14ac:dyDescent="0.2">
      <c r="E103" s="292"/>
    </row>
    <row r="104" spans="5:5" s="273" customFormat="1" ht="15" customHeight="1" x14ac:dyDescent="0.2">
      <c r="E104" s="292"/>
    </row>
    <row r="105" spans="5:5" s="273" customFormat="1" ht="15" customHeight="1" x14ac:dyDescent="0.2">
      <c r="E105" s="292"/>
    </row>
    <row r="106" spans="5:5" s="273" customFormat="1" ht="15" customHeight="1" x14ac:dyDescent="0.2">
      <c r="E106" s="292"/>
    </row>
    <row r="107" spans="5:5" s="273" customFormat="1" ht="15" customHeight="1" x14ac:dyDescent="0.2">
      <c r="E107" s="292"/>
    </row>
    <row r="108" spans="5:5" s="273" customFormat="1" ht="15" customHeight="1" x14ac:dyDescent="0.2">
      <c r="E108" s="292"/>
    </row>
    <row r="109" spans="5:5" s="273" customFormat="1" ht="15" customHeight="1" x14ac:dyDescent="0.2">
      <c r="E109" s="292"/>
    </row>
    <row r="110" spans="5:5" s="273" customFormat="1" ht="15" customHeight="1" x14ac:dyDescent="0.2">
      <c r="E110" s="292"/>
    </row>
    <row r="111" spans="5:5" s="273" customFormat="1" ht="15" customHeight="1" x14ac:dyDescent="0.2">
      <c r="E111" s="292"/>
    </row>
    <row r="112" spans="5:5" s="273" customFormat="1" ht="15" customHeight="1" x14ac:dyDescent="0.2">
      <c r="E112" s="292"/>
    </row>
    <row r="113" spans="5:5" s="273" customFormat="1" ht="15" customHeight="1" x14ac:dyDescent="0.2">
      <c r="E113" s="292"/>
    </row>
    <row r="114" spans="5:5" s="273" customFormat="1" ht="15" customHeight="1" x14ac:dyDescent="0.2">
      <c r="E114" s="292"/>
    </row>
    <row r="115" spans="5:5" s="273" customFormat="1" ht="15" customHeight="1" x14ac:dyDescent="0.2">
      <c r="E115" s="292"/>
    </row>
    <row r="116" spans="5:5" s="273" customFormat="1" ht="15" customHeight="1" x14ac:dyDescent="0.2">
      <c r="E116" s="292"/>
    </row>
    <row r="117" spans="5:5" s="273" customFormat="1" ht="15" customHeight="1" x14ac:dyDescent="0.2">
      <c r="E117" s="292"/>
    </row>
    <row r="118" spans="5:5" s="273" customFormat="1" ht="15" customHeight="1" x14ac:dyDescent="0.2">
      <c r="E118" s="292"/>
    </row>
    <row r="119" spans="5:5" s="273" customFormat="1" ht="15" customHeight="1" x14ac:dyDescent="0.2">
      <c r="E119" s="292"/>
    </row>
    <row r="120" spans="5:5" s="273" customFormat="1" ht="15" customHeight="1" x14ac:dyDescent="0.2">
      <c r="E120" s="292"/>
    </row>
  </sheetData>
  <sheetProtection formatCells="0" formatColumns="0" formatRows="0" insertColumns="0" insertRows="0" insertHyperlinks="0" deleteColumns="0" deleteRows="0" sort="0" autoFilter="0" pivotTables="0"/>
  <mergeCells count="12">
    <mergeCell ref="E42:I42"/>
    <mergeCell ref="E17:I17"/>
    <mergeCell ref="E21:I21"/>
    <mergeCell ref="E25:I25"/>
    <mergeCell ref="E29:I29"/>
    <mergeCell ref="E33:I33"/>
    <mergeCell ref="E38:I38"/>
    <mergeCell ref="B1:D1"/>
    <mergeCell ref="E1:T1"/>
    <mergeCell ref="B2:T2"/>
    <mergeCell ref="B3:T3"/>
    <mergeCell ref="B4:T4"/>
  </mergeCells>
  <pageMargins left="0.25" right="0.25"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election activeCell="B5" sqref="B5"/>
    </sheetView>
  </sheetViews>
  <sheetFormatPr baseColWidth="10" defaultColWidth="11.5" defaultRowHeight="12" x14ac:dyDescent="0.2"/>
  <cols>
    <col min="1" max="1" width="38.5" style="420" bestFit="1" customWidth="1"/>
    <col min="2" max="2" width="104.5" style="418" bestFit="1" customWidth="1"/>
    <col min="3" max="16384" width="11.5" style="418"/>
  </cols>
  <sheetData>
    <row r="1" spans="1:2" ht="33" customHeight="1" x14ac:dyDescent="0.2">
      <c r="A1" s="422" t="s">
        <v>31</v>
      </c>
      <c r="B1" s="421" t="s">
        <v>32</v>
      </c>
    </row>
    <row r="2" spans="1:2" ht="41.25" customHeight="1" x14ac:dyDescent="0.2">
      <c r="A2" s="416" t="s">
        <v>33</v>
      </c>
      <c r="B2" s="417" t="s">
        <v>34</v>
      </c>
    </row>
    <row r="3" spans="1:2" ht="41.25" customHeight="1" x14ac:dyDescent="0.2">
      <c r="A3" s="416" t="s">
        <v>35</v>
      </c>
      <c r="B3" s="417" t="s">
        <v>36</v>
      </c>
    </row>
    <row r="4" spans="1:2" ht="41.25" customHeight="1" x14ac:dyDescent="0.2">
      <c r="A4" s="416" t="s">
        <v>37</v>
      </c>
      <c r="B4" s="417" t="s">
        <v>38</v>
      </c>
    </row>
    <row r="5" spans="1:2" ht="41.25" customHeight="1" x14ac:dyDescent="0.2">
      <c r="A5" s="416" t="s">
        <v>39</v>
      </c>
      <c r="B5" s="417" t="s">
        <v>40</v>
      </c>
    </row>
    <row r="6" spans="1:2" ht="41.25" customHeight="1" x14ac:dyDescent="0.2">
      <c r="A6" s="416" t="s">
        <v>41</v>
      </c>
      <c r="B6" s="417" t="s">
        <v>42</v>
      </c>
    </row>
    <row r="7" spans="1:2" ht="41.25" customHeight="1" x14ac:dyDescent="0.2">
      <c r="A7" s="416" t="s">
        <v>43</v>
      </c>
      <c r="B7" s="417" t="s">
        <v>44</v>
      </c>
    </row>
    <row r="8" spans="1:2" ht="41.25" customHeight="1" x14ac:dyDescent="0.2">
      <c r="A8" s="416" t="s">
        <v>45</v>
      </c>
      <c r="B8" s="417" t="s">
        <v>46</v>
      </c>
    </row>
    <row r="9" spans="1:2" ht="32.25" customHeight="1" x14ac:dyDescent="0.2">
      <c r="A9" s="416" t="s">
        <v>47</v>
      </c>
      <c r="B9" s="417" t="s">
        <v>48</v>
      </c>
    </row>
    <row r="10" spans="1:2" ht="32.25" customHeight="1" x14ac:dyDescent="0.2">
      <c r="A10" s="416" t="s">
        <v>49</v>
      </c>
      <c r="B10" s="417" t="s">
        <v>50</v>
      </c>
    </row>
    <row r="11" spans="1:2" ht="32.25" customHeight="1" x14ac:dyDescent="0.2">
      <c r="A11" s="416" t="s">
        <v>51</v>
      </c>
      <c r="B11" s="417" t="s">
        <v>52</v>
      </c>
    </row>
    <row r="12" spans="1:2" ht="32.25" customHeight="1" x14ac:dyDescent="0.2">
      <c r="A12" s="416" t="s">
        <v>53</v>
      </c>
      <c r="B12" s="417" t="s">
        <v>54</v>
      </c>
    </row>
    <row r="13" spans="1:2" ht="52" x14ac:dyDescent="0.2">
      <c r="A13" s="416" t="s">
        <v>55</v>
      </c>
      <c r="B13" s="417" t="s">
        <v>56</v>
      </c>
    </row>
    <row r="14" spans="1:2" ht="260" x14ac:dyDescent="0.2">
      <c r="A14" s="416" t="s">
        <v>57</v>
      </c>
      <c r="B14" s="417" t="s">
        <v>58</v>
      </c>
    </row>
    <row r="15" spans="1:2" ht="260" x14ac:dyDescent="0.2">
      <c r="A15" s="416" t="s">
        <v>59</v>
      </c>
      <c r="B15" s="417" t="s">
        <v>60</v>
      </c>
    </row>
    <row r="16" spans="1:2" ht="182" x14ac:dyDescent="0.2">
      <c r="A16" s="416" t="s">
        <v>61</v>
      </c>
      <c r="B16" s="417" t="s">
        <v>62</v>
      </c>
    </row>
    <row r="17" spans="1:2" ht="30.75" customHeight="1" x14ac:dyDescent="0.2">
      <c r="A17" s="416" t="s">
        <v>63</v>
      </c>
      <c r="B17" s="419" t="s">
        <v>64</v>
      </c>
    </row>
    <row r="18" spans="1:2" ht="30.75" customHeight="1" x14ac:dyDescent="0.2">
      <c r="A18" s="416" t="s">
        <v>65</v>
      </c>
      <c r="B18" s="419" t="s">
        <v>66</v>
      </c>
    </row>
    <row r="19" spans="1:2" ht="30.75" customHeight="1" x14ac:dyDescent="0.2">
      <c r="A19" s="416" t="s">
        <v>67</v>
      </c>
      <c r="B19" s="419" t="s">
        <v>68</v>
      </c>
    </row>
    <row r="20" spans="1:2" ht="30.75" customHeight="1" x14ac:dyDescent="0.2">
      <c r="A20" s="416" t="s">
        <v>69</v>
      </c>
      <c r="B20" s="419" t="s">
        <v>70</v>
      </c>
    </row>
    <row r="21" spans="1:2" ht="32.25" customHeight="1" x14ac:dyDescent="0.2">
      <c r="A21" s="422" t="s">
        <v>71</v>
      </c>
      <c r="B21" s="421" t="s">
        <v>32</v>
      </c>
    </row>
    <row r="22" spans="1:2" ht="39" customHeight="1" x14ac:dyDescent="0.2">
      <c r="A22" s="423" t="s">
        <v>33</v>
      </c>
      <c r="B22" s="417" t="s">
        <v>34</v>
      </c>
    </row>
    <row r="23" spans="1:2" ht="39" customHeight="1" x14ac:dyDescent="0.2">
      <c r="A23" s="423" t="s">
        <v>72</v>
      </c>
      <c r="B23" s="180" t="s">
        <v>73</v>
      </c>
    </row>
    <row r="24" spans="1:2" ht="39" customHeight="1" x14ac:dyDescent="0.2">
      <c r="A24" s="423" t="s">
        <v>37</v>
      </c>
      <c r="B24" s="426" t="s">
        <v>74</v>
      </c>
    </row>
    <row r="25" spans="1:2" ht="39" customHeight="1" x14ac:dyDescent="0.2">
      <c r="A25" s="424" t="s">
        <v>75</v>
      </c>
      <c r="B25" s="180" t="s">
        <v>76</v>
      </c>
    </row>
    <row r="26" spans="1:2" ht="39" customHeight="1" x14ac:dyDescent="0.2">
      <c r="A26" s="425" t="s">
        <v>77</v>
      </c>
      <c r="B26" s="180" t="s">
        <v>78</v>
      </c>
    </row>
    <row r="27" spans="1:2" ht="39" customHeight="1" x14ac:dyDescent="0.2">
      <c r="A27" s="425" t="s">
        <v>41</v>
      </c>
      <c r="B27" s="180" t="s">
        <v>79</v>
      </c>
    </row>
    <row r="28" spans="1:2" ht="39" customHeight="1" x14ac:dyDescent="0.2">
      <c r="A28" s="425" t="s">
        <v>80</v>
      </c>
      <c r="B28" s="180"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AI56"/>
  <sheetViews>
    <sheetView tabSelected="1" zoomScale="70" zoomScaleNormal="70" workbookViewId="0">
      <pane xSplit="3" ySplit="4" topLeftCell="D25" activePane="bottomRight" state="frozenSplit"/>
      <selection pane="topRight" activeCell="C1" sqref="C1"/>
      <selection pane="bottomLeft" activeCell="A5" sqref="A5"/>
      <selection pane="bottomRight" activeCell="F31" sqref="F31"/>
    </sheetView>
  </sheetViews>
  <sheetFormatPr baseColWidth="10" defaultColWidth="14.5" defaultRowHeight="15" x14ac:dyDescent="0.2"/>
  <cols>
    <col min="1" max="1" width="4.5" style="58" customWidth="1"/>
    <col min="2" max="2" width="9.5" style="58" bestFit="1" customWidth="1"/>
    <col min="3" max="3" width="50.83203125" style="301" customWidth="1"/>
    <col min="4" max="4" width="31.5" style="58" customWidth="1"/>
    <col min="5" max="5" width="14.5" style="58" customWidth="1"/>
    <col min="6" max="6" width="15.1640625" style="58" customWidth="1"/>
    <col min="7" max="7" width="8.5" style="58" customWidth="1"/>
    <col min="8" max="8" width="12.83203125" style="58" customWidth="1"/>
    <col min="9" max="9" width="6.5" style="58" customWidth="1"/>
    <col min="10" max="12" width="7.5" style="58" customWidth="1"/>
    <col min="13" max="13" width="6.5" style="58" customWidth="1"/>
    <col min="14" max="16" width="7.5" style="58" customWidth="1"/>
    <col min="17" max="17" width="6.5" style="58" customWidth="1"/>
    <col min="18" max="20" width="7.5" style="58" customWidth="1"/>
    <col min="21" max="21" width="6.5" style="58" customWidth="1"/>
    <col min="22" max="24" width="7.5" style="58" customWidth="1"/>
    <col min="25" max="25" width="25.1640625" style="348" customWidth="1"/>
    <col min="26" max="27" width="33.1640625" style="58" customWidth="1"/>
    <col min="28" max="28" width="51" style="301" customWidth="1"/>
    <col min="29" max="29" width="20.5" style="301" customWidth="1"/>
    <col min="30" max="30" width="31.5" style="58" customWidth="1"/>
    <col min="31" max="31" width="18" style="58" customWidth="1"/>
    <col min="32" max="32" width="30.1640625" style="299" customWidth="1"/>
    <col min="33" max="33" width="37.1640625" style="299" customWidth="1"/>
    <col min="34" max="35" width="14.5" style="55"/>
  </cols>
  <sheetData>
    <row r="1" spans="1:35" ht="93.75" customHeight="1" x14ac:dyDescent="0.2">
      <c r="A1" s="636">
        <v>3</v>
      </c>
      <c r="B1" s="636"/>
      <c r="C1" s="300" t="s">
        <v>82</v>
      </c>
      <c r="D1" s="639" t="s">
        <v>83</v>
      </c>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297"/>
    </row>
    <row r="2" spans="1:35" x14ac:dyDescent="0.2">
      <c r="A2" s="634" t="s">
        <v>84</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298"/>
    </row>
    <row r="3" spans="1:35" s="192" customFormat="1" ht="14" x14ac:dyDescent="0.15">
      <c r="A3" s="637" t="s">
        <v>85</v>
      </c>
      <c r="B3" s="638"/>
      <c r="C3" s="638"/>
      <c r="D3" s="638"/>
      <c r="E3" s="638" t="s">
        <v>86</v>
      </c>
      <c r="F3" s="638"/>
      <c r="G3" s="635" t="s">
        <v>87</v>
      </c>
      <c r="H3" s="635"/>
      <c r="I3" s="635"/>
      <c r="J3" s="635"/>
      <c r="K3" s="635"/>
      <c r="L3" s="635"/>
      <c r="M3" s="635"/>
      <c r="N3" s="635"/>
      <c r="O3" s="635"/>
      <c r="P3" s="635"/>
      <c r="Q3" s="635"/>
      <c r="R3" s="635"/>
      <c r="S3" s="635"/>
      <c r="T3" s="635"/>
      <c r="U3" s="635"/>
      <c r="V3" s="635"/>
      <c r="W3" s="635"/>
      <c r="X3" s="635"/>
      <c r="Y3" s="640" t="s">
        <v>88</v>
      </c>
      <c r="Z3" s="352"/>
      <c r="AA3" s="352"/>
      <c r="AB3" s="352"/>
      <c r="AC3" s="352"/>
      <c r="AD3" s="352"/>
      <c r="AE3" s="638" t="s">
        <v>80</v>
      </c>
      <c r="AF3" s="638"/>
      <c r="AG3" s="353"/>
      <c r="AH3" s="354"/>
      <c r="AI3" s="354"/>
    </row>
    <row r="4" spans="1:35" s="349" customFormat="1" ht="53.25" customHeight="1" x14ac:dyDescent="0.15">
      <c r="A4" s="637"/>
      <c r="B4" s="350" t="s">
        <v>33</v>
      </c>
      <c r="C4" s="350" t="s">
        <v>35</v>
      </c>
      <c r="D4" s="350" t="s">
        <v>37</v>
      </c>
      <c r="E4" s="350" t="s">
        <v>89</v>
      </c>
      <c r="F4" s="350" t="s">
        <v>90</v>
      </c>
      <c r="G4" s="350" t="s">
        <v>91</v>
      </c>
      <c r="H4" s="355" t="s">
        <v>45</v>
      </c>
      <c r="I4" s="350" t="s">
        <v>47</v>
      </c>
      <c r="J4" s="355" t="s">
        <v>92</v>
      </c>
      <c r="K4" s="355" t="s">
        <v>93</v>
      </c>
      <c r="L4" s="355" t="s">
        <v>94</v>
      </c>
      <c r="M4" s="350" t="s">
        <v>49</v>
      </c>
      <c r="N4" s="355" t="s">
        <v>95</v>
      </c>
      <c r="O4" s="355" t="s">
        <v>96</v>
      </c>
      <c r="P4" s="355" t="s">
        <v>97</v>
      </c>
      <c r="Q4" s="350" t="s">
        <v>51</v>
      </c>
      <c r="R4" s="355" t="s">
        <v>98</v>
      </c>
      <c r="S4" s="355" t="s">
        <v>99</v>
      </c>
      <c r="T4" s="355" t="s">
        <v>100</v>
      </c>
      <c r="U4" s="350" t="s">
        <v>53</v>
      </c>
      <c r="V4" s="355" t="s">
        <v>101</v>
      </c>
      <c r="W4" s="355" t="s">
        <v>102</v>
      </c>
      <c r="X4" s="355" t="s">
        <v>103</v>
      </c>
      <c r="Y4" s="640"/>
      <c r="Z4" s="356" t="s">
        <v>787</v>
      </c>
      <c r="AA4" s="356" t="s">
        <v>788</v>
      </c>
      <c r="AB4" s="351" t="s">
        <v>61</v>
      </c>
      <c r="AC4" s="356" t="s">
        <v>63</v>
      </c>
      <c r="AD4" s="356" t="s">
        <v>65</v>
      </c>
      <c r="AE4" s="350" t="s">
        <v>104</v>
      </c>
      <c r="AF4" s="350" t="s">
        <v>105</v>
      </c>
      <c r="AG4" s="350" t="s">
        <v>106</v>
      </c>
      <c r="AH4" s="357"/>
      <c r="AI4" s="357"/>
    </row>
    <row r="5" spans="1:35" s="192" customFormat="1" ht="98.25" customHeight="1" x14ac:dyDescent="0.15">
      <c r="A5" s="641"/>
      <c r="B5" s="359" t="s">
        <v>107</v>
      </c>
      <c r="C5" s="360" t="s">
        <v>108</v>
      </c>
      <c r="D5" s="365" t="s">
        <v>109</v>
      </c>
      <c r="E5" s="361">
        <v>45664</v>
      </c>
      <c r="F5" s="362">
        <v>46022</v>
      </c>
      <c r="G5" s="427">
        <f>+I5+M5+Q5+U5</f>
        <v>5</v>
      </c>
      <c r="H5" s="363" t="s">
        <v>110</v>
      </c>
      <c r="I5" s="364">
        <f t="shared" ref="I5:I10" si="0">+J5+K5+L5</f>
        <v>2</v>
      </c>
      <c r="J5" s="365"/>
      <c r="K5" s="365">
        <v>1</v>
      </c>
      <c r="L5" s="365">
        <v>1</v>
      </c>
      <c r="M5" s="364">
        <f t="shared" ref="M5:M8" si="1">+N5+O5+P5</f>
        <v>1</v>
      </c>
      <c r="N5" s="365"/>
      <c r="O5" s="365"/>
      <c r="P5" s="365">
        <v>1</v>
      </c>
      <c r="Q5" s="364">
        <f t="shared" ref="Q5:Q7" si="2">+R5+S5+T5</f>
        <v>1</v>
      </c>
      <c r="R5" s="365"/>
      <c r="S5" s="365"/>
      <c r="T5" s="365">
        <v>1</v>
      </c>
      <c r="U5" s="364">
        <f t="shared" ref="U5:U8" si="3">+V5+W5+X5</f>
        <v>1</v>
      </c>
      <c r="V5" s="365"/>
      <c r="W5" s="365"/>
      <c r="X5" s="365">
        <v>1</v>
      </c>
      <c r="Y5" s="558" t="s">
        <v>111</v>
      </c>
      <c r="Z5" s="367" t="s">
        <v>112</v>
      </c>
      <c r="AA5" s="367" t="s">
        <v>113</v>
      </c>
      <c r="AB5" s="368" t="s">
        <v>114</v>
      </c>
      <c r="AC5" s="369" t="s">
        <v>115</v>
      </c>
      <c r="AD5" s="370" t="s">
        <v>116</v>
      </c>
      <c r="AE5" s="365" t="s">
        <v>117</v>
      </c>
      <c r="AF5" s="365" t="s">
        <v>118</v>
      </c>
      <c r="AG5" s="365" t="s">
        <v>119</v>
      </c>
      <c r="AH5" s="354"/>
      <c r="AI5" s="354"/>
    </row>
    <row r="6" spans="1:35" s="192" customFormat="1" ht="161" customHeight="1" x14ac:dyDescent="0.15">
      <c r="A6" s="641"/>
      <c r="B6" s="359" t="s">
        <v>120</v>
      </c>
      <c r="C6" s="360" t="s">
        <v>764</v>
      </c>
      <c r="D6" s="365" t="s">
        <v>121</v>
      </c>
      <c r="E6" s="361">
        <v>45659</v>
      </c>
      <c r="F6" s="361">
        <v>46022</v>
      </c>
      <c r="G6" s="427">
        <f t="shared" ref="G6:G12" si="4">+I6+M6+Q6+U6</f>
        <v>5</v>
      </c>
      <c r="H6" s="363" t="s">
        <v>110</v>
      </c>
      <c r="I6" s="364">
        <f t="shared" si="0"/>
        <v>2</v>
      </c>
      <c r="J6" s="365"/>
      <c r="K6" s="365"/>
      <c r="L6" s="365">
        <v>2</v>
      </c>
      <c r="M6" s="364">
        <f t="shared" si="1"/>
        <v>1</v>
      </c>
      <c r="N6" s="365"/>
      <c r="O6" s="365"/>
      <c r="P6" s="365">
        <v>1</v>
      </c>
      <c r="Q6" s="364">
        <f t="shared" si="2"/>
        <v>1</v>
      </c>
      <c r="R6" s="365"/>
      <c r="S6" s="365"/>
      <c r="T6" s="365">
        <v>1</v>
      </c>
      <c r="U6" s="364">
        <f t="shared" si="3"/>
        <v>1</v>
      </c>
      <c r="V6" s="365"/>
      <c r="W6" s="365"/>
      <c r="X6" s="365">
        <v>1</v>
      </c>
      <c r="Y6" s="366" t="s">
        <v>122</v>
      </c>
      <c r="Z6" s="367" t="s">
        <v>123</v>
      </c>
      <c r="AA6" s="367" t="s">
        <v>113</v>
      </c>
      <c r="AB6" s="368" t="s">
        <v>114</v>
      </c>
      <c r="AC6" s="369" t="s">
        <v>115</v>
      </c>
      <c r="AD6" s="370" t="s">
        <v>116</v>
      </c>
      <c r="AE6" s="365" t="s">
        <v>124</v>
      </c>
      <c r="AF6" s="612" t="s">
        <v>125</v>
      </c>
      <c r="AG6" s="365" t="s">
        <v>789</v>
      </c>
      <c r="AH6" s="354"/>
      <c r="AI6" s="354"/>
    </row>
    <row r="7" spans="1:35" s="192" customFormat="1" ht="72.75" customHeight="1" x14ac:dyDescent="0.15">
      <c r="A7" s="641"/>
      <c r="B7" s="359" t="s">
        <v>126</v>
      </c>
      <c r="C7" s="385" t="s">
        <v>127</v>
      </c>
      <c r="D7" s="365" t="s">
        <v>765</v>
      </c>
      <c r="E7" s="361">
        <v>45672</v>
      </c>
      <c r="F7" s="361">
        <v>45657</v>
      </c>
      <c r="G7" s="427">
        <f t="shared" si="4"/>
        <v>3</v>
      </c>
      <c r="H7" s="363" t="s">
        <v>110</v>
      </c>
      <c r="I7" s="364">
        <f t="shared" si="0"/>
        <v>0</v>
      </c>
      <c r="J7" s="365"/>
      <c r="K7" s="365"/>
      <c r="L7" s="365"/>
      <c r="M7" s="364">
        <f t="shared" si="1"/>
        <v>1</v>
      </c>
      <c r="N7" s="365"/>
      <c r="O7" s="365"/>
      <c r="P7" s="365">
        <v>1</v>
      </c>
      <c r="Q7" s="364">
        <f t="shared" si="2"/>
        <v>1</v>
      </c>
      <c r="R7" s="365"/>
      <c r="S7" s="365"/>
      <c r="T7" s="365">
        <v>1</v>
      </c>
      <c r="U7" s="364">
        <f t="shared" si="3"/>
        <v>1</v>
      </c>
      <c r="V7" s="365"/>
      <c r="W7" s="365"/>
      <c r="X7" s="365">
        <v>1</v>
      </c>
      <c r="Y7" s="366" t="s">
        <v>128</v>
      </c>
      <c r="Z7" s="367" t="s">
        <v>112</v>
      </c>
      <c r="AA7" s="367" t="s">
        <v>129</v>
      </c>
      <c r="AB7" s="368" t="s">
        <v>130</v>
      </c>
      <c r="AC7" s="369"/>
      <c r="AD7" s="370"/>
      <c r="AE7" s="365" t="s">
        <v>131</v>
      </c>
      <c r="AF7" s="371" t="s">
        <v>132</v>
      </c>
      <c r="AG7" s="365" t="s">
        <v>789</v>
      </c>
      <c r="AH7" s="354"/>
      <c r="AI7" s="354"/>
    </row>
    <row r="8" spans="1:35" s="192" customFormat="1" ht="109.5" customHeight="1" x14ac:dyDescent="0.15">
      <c r="A8" s="358"/>
      <c r="B8" s="359" t="s">
        <v>133</v>
      </c>
      <c r="C8" s="385" t="s">
        <v>134</v>
      </c>
      <c r="D8" s="360" t="s">
        <v>781</v>
      </c>
      <c r="E8" s="361">
        <v>45672</v>
      </c>
      <c r="F8" s="361">
        <v>46022</v>
      </c>
      <c r="G8" s="427">
        <f t="shared" si="4"/>
        <v>4</v>
      </c>
      <c r="H8" s="363" t="s">
        <v>110</v>
      </c>
      <c r="I8" s="364">
        <f t="shared" si="0"/>
        <v>1</v>
      </c>
      <c r="J8" s="365"/>
      <c r="K8" s="365">
        <v>1</v>
      </c>
      <c r="L8" s="365"/>
      <c r="M8" s="364">
        <f t="shared" si="1"/>
        <v>2</v>
      </c>
      <c r="N8" s="433">
        <v>1</v>
      </c>
      <c r="O8" s="365"/>
      <c r="P8" s="365">
        <v>1</v>
      </c>
      <c r="Q8" s="364"/>
      <c r="R8" s="365"/>
      <c r="S8" s="365"/>
      <c r="T8" s="365"/>
      <c r="U8" s="364">
        <f t="shared" si="3"/>
        <v>1</v>
      </c>
      <c r="V8" s="365"/>
      <c r="W8" s="365"/>
      <c r="X8" s="365">
        <v>1</v>
      </c>
      <c r="Y8" s="366" t="s">
        <v>122</v>
      </c>
      <c r="Z8" s="367" t="s">
        <v>135</v>
      </c>
      <c r="AA8" s="367" t="s">
        <v>129</v>
      </c>
      <c r="AB8" s="368" t="s">
        <v>130</v>
      </c>
      <c r="AC8" s="369" t="s">
        <v>115</v>
      </c>
      <c r="AD8" s="370" t="s">
        <v>116</v>
      </c>
      <c r="AE8" s="365" t="s">
        <v>131</v>
      </c>
      <c r="AF8" s="371" t="s">
        <v>132</v>
      </c>
      <c r="AG8" s="365" t="s">
        <v>789</v>
      </c>
      <c r="AH8" s="354"/>
      <c r="AI8" s="354"/>
    </row>
    <row r="9" spans="1:35" s="192" customFormat="1" ht="72.75" customHeight="1" x14ac:dyDescent="0.15">
      <c r="A9" s="358"/>
      <c r="B9" s="359" t="s">
        <v>136</v>
      </c>
      <c r="C9" s="385" t="s">
        <v>790</v>
      </c>
      <c r="D9" s="365" t="s">
        <v>137</v>
      </c>
      <c r="E9" s="361">
        <v>45839</v>
      </c>
      <c r="F9" s="361">
        <v>45930</v>
      </c>
      <c r="G9" s="427">
        <f t="shared" si="4"/>
        <v>1</v>
      </c>
      <c r="H9" s="363" t="s">
        <v>110</v>
      </c>
      <c r="I9" s="364">
        <f t="shared" si="0"/>
        <v>0</v>
      </c>
      <c r="J9" s="365"/>
      <c r="K9" s="365"/>
      <c r="L9" s="365"/>
      <c r="M9" s="364"/>
      <c r="N9" s="365"/>
      <c r="O9" s="365"/>
      <c r="P9" s="365"/>
      <c r="Q9" s="364">
        <v>1</v>
      </c>
      <c r="R9" s="365"/>
      <c r="S9" s="365"/>
      <c r="T9" s="365">
        <v>1</v>
      </c>
      <c r="U9" s="364"/>
      <c r="V9" s="365"/>
      <c r="W9" s="365"/>
      <c r="X9" s="365"/>
      <c r="Y9" s="377" t="s">
        <v>138</v>
      </c>
      <c r="Z9" s="367" t="s">
        <v>139</v>
      </c>
      <c r="AA9" s="367" t="s">
        <v>129</v>
      </c>
      <c r="AB9" s="368" t="s">
        <v>130</v>
      </c>
      <c r="AC9" s="369" t="s">
        <v>115</v>
      </c>
      <c r="AD9" s="370" t="s">
        <v>116</v>
      </c>
      <c r="AE9" s="365" t="s">
        <v>131</v>
      </c>
      <c r="AF9" s="371" t="s">
        <v>132</v>
      </c>
      <c r="AG9" s="365" t="s">
        <v>789</v>
      </c>
      <c r="AH9" s="354"/>
      <c r="AI9" s="354"/>
    </row>
    <row r="10" spans="1:35" s="192" customFormat="1" ht="77.25" customHeight="1" x14ac:dyDescent="0.15">
      <c r="A10" s="358"/>
      <c r="B10" s="359" t="s">
        <v>140</v>
      </c>
      <c r="C10" s="385" t="s">
        <v>141</v>
      </c>
      <c r="D10" s="374" t="s">
        <v>142</v>
      </c>
      <c r="E10" s="375">
        <v>45659</v>
      </c>
      <c r="F10" s="375">
        <v>45930</v>
      </c>
      <c r="G10" s="427">
        <f t="shared" si="4"/>
        <v>1</v>
      </c>
      <c r="H10" s="374" t="s">
        <v>110</v>
      </c>
      <c r="I10" s="364">
        <f t="shared" si="0"/>
        <v>0</v>
      </c>
      <c r="J10" s="374"/>
      <c r="K10" s="374"/>
      <c r="L10" s="374"/>
      <c r="M10" s="364">
        <f>+N10+O10+P10</f>
        <v>0</v>
      </c>
      <c r="N10" s="374"/>
      <c r="O10" s="374"/>
      <c r="P10" s="374"/>
      <c r="Q10" s="364">
        <f>+R10+S10+T10</f>
        <v>1</v>
      </c>
      <c r="R10" s="374"/>
      <c r="S10" s="374"/>
      <c r="T10" s="374">
        <v>1</v>
      </c>
      <c r="U10" s="364">
        <f>+V10+W10+X10</f>
        <v>0</v>
      </c>
      <c r="V10" s="374"/>
      <c r="W10" s="374"/>
      <c r="X10" s="374"/>
      <c r="Y10" s="377" t="s">
        <v>143</v>
      </c>
      <c r="Z10" s="376" t="s">
        <v>144</v>
      </c>
      <c r="AA10" s="367" t="s">
        <v>145</v>
      </c>
      <c r="AB10" s="368" t="s">
        <v>146</v>
      </c>
      <c r="AC10" s="369" t="s">
        <v>115</v>
      </c>
      <c r="AD10" s="370" t="s">
        <v>116</v>
      </c>
      <c r="AE10" s="374" t="s">
        <v>147</v>
      </c>
      <c r="AF10" s="374" t="s">
        <v>148</v>
      </c>
      <c r="AG10" s="365" t="s">
        <v>789</v>
      </c>
      <c r="AH10" s="354"/>
      <c r="AI10" s="354"/>
    </row>
    <row r="11" spans="1:35" s="192" customFormat="1" ht="77.25" customHeight="1" x14ac:dyDescent="0.15">
      <c r="A11" s="358"/>
      <c r="B11" s="359" t="s">
        <v>149</v>
      </c>
      <c r="C11" s="385" t="s">
        <v>150</v>
      </c>
      <c r="D11" s="374" t="s">
        <v>151</v>
      </c>
      <c r="E11" s="375">
        <v>45659</v>
      </c>
      <c r="F11" s="375">
        <v>46022</v>
      </c>
      <c r="G11" s="427">
        <f t="shared" si="4"/>
        <v>2</v>
      </c>
      <c r="H11" s="374" t="s">
        <v>110</v>
      </c>
      <c r="I11" s="364"/>
      <c r="J11" s="374"/>
      <c r="K11" s="374"/>
      <c r="L11" s="374"/>
      <c r="M11" s="364">
        <v>1</v>
      </c>
      <c r="N11" s="374"/>
      <c r="O11" s="374"/>
      <c r="P11" s="374">
        <v>1</v>
      </c>
      <c r="Q11" s="364">
        <f>+SUM(R11:T11)</f>
        <v>0</v>
      </c>
      <c r="R11" s="374"/>
      <c r="S11" s="374"/>
      <c r="T11" s="374"/>
      <c r="U11" s="364">
        <v>1</v>
      </c>
      <c r="V11" s="374"/>
      <c r="W11" s="374"/>
      <c r="X11" s="374">
        <v>1</v>
      </c>
      <c r="Y11" s="377" t="s">
        <v>152</v>
      </c>
      <c r="Z11" s="376" t="s">
        <v>135</v>
      </c>
      <c r="AA11" s="367" t="s">
        <v>145</v>
      </c>
      <c r="AB11" s="368" t="s">
        <v>146</v>
      </c>
      <c r="AC11" s="369" t="s">
        <v>115</v>
      </c>
      <c r="AD11" s="370" t="s">
        <v>116</v>
      </c>
      <c r="AE11" s="374" t="s">
        <v>153</v>
      </c>
      <c r="AF11" s="374" t="s">
        <v>763</v>
      </c>
      <c r="AG11" s="365" t="s">
        <v>789</v>
      </c>
      <c r="AH11" s="354"/>
      <c r="AI11" s="354"/>
    </row>
    <row r="12" spans="1:35" s="192" customFormat="1" ht="210" x14ac:dyDescent="0.15">
      <c r="A12" s="358"/>
      <c r="B12" s="359" t="s">
        <v>154</v>
      </c>
      <c r="C12" s="385" t="s">
        <v>155</v>
      </c>
      <c r="D12" s="69" t="s">
        <v>779</v>
      </c>
      <c r="E12" s="375">
        <v>45659</v>
      </c>
      <c r="F12" s="375">
        <v>46022</v>
      </c>
      <c r="G12" s="427">
        <f t="shared" si="4"/>
        <v>12</v>
      </c>
      <c r="H12" s="374" t="s">
        <v>110</v>
      </c>
      <c r="I12" s="364">
        <f>+J12+K12+L12</f>
        <v>3</v>
      </c>
      <c r="J12" s="374">
        <v>1</v>
      </c>
      <c r="K12" s="374">
        <v>1</v>
      </c>
      <c r="L12" s="374">
        <v>1</v>
      </c>
      <c r="M12" s="364">
        <f>+N12+O12+P12</f>
        <v>3</v>
      </c>
      <c r="N12" s="374">
        <v>1</v>
      </c>
      <c r="O12" s="374">
        <v>1</v>
      </c>
      <c r="P12" s="374">
        <v>1</v>
      </c>
      <c r="Q12" s="364">
        <f>+R12+S12+T12</f>
        <v>3</v>
      </c>
      <c r="R12" s="374">
        <v>1</v>
      </c>
      <c r="S12" s="374">
        <v>1</v>
      </c>
      <c r="T12" s="374">
        <v>1</v>
      </c>
      <c r="U12" s="364">
        <f>+V12+W12+X12</f>
        <v>3</v>
      </c>
      <c r="V12" s="374">
        <v>1</v>
      </c>
      <c r="W12" s="374">
        <v>1</v>
      </c>
      <c r="X12" s="374">
        <v>1</v>
      </c>
      <c r="Y12" s="434"/>
      <c r="Z12" s="376" t="s">
        <v>156</v>
      </c>
      <c r="AA12" s="367" t="s">
        <v>129</v>
      </c>
      <c r="AB12" s="368" t="s">
        <v>130</v>
      </c>
      <c r="AC12" s="369" t="s">
        <v>115</v>
      </c>
      <c r="AD12" s="370" t="s">
        <v>116</v>
      </c>
      <c r="AE12" s="374" t="s">
        <v>157</v>
      </c>
      <c r="AF12" s="374" t="s">
        <v>158</v>
      </c>
      <c r="AG12" s="365" t="s">
        <v>789</v>
      </c>
      <c r="AH12" s="354"/>
      <c r="AI12" s="354"/>
    </row>
    <row r="13" spans="1:35" s="192" customFormat="1" ht="22.5" customHeight="1" x14ac:dyDescent="0.1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6"/>
      <c r="Y13" s="378"/>
      <c r="Z13" s="379"/>
      <c r="AA13" s="379"/>
      <c r="AB13" s="379"/>
      <c r="AC13" s="379"/>
      <c r="AD13" s="380"/>
      <c r="AE13" s="381"/>
      <c r="AF13" s="381"/>
      <c r="AG13" s="365" t="s">
        <v>789</v>
      </c>
      <c r="AH13" s="354"/>
      <c r="AI13" s="354"/>
    </row>
    <row r="14" spans="1:35" s="192" customFormat="1" ht="120" x14ac:dyDescent="0.15">
      <c r="A14" s="641" t="s">
        <v>159</v>
      </c>
      <c r="B14" s="382" t="s">
        <v>160</v>
      </c>
      <c r="C14" s="385" t="s">
        <v>161</v>
      </c>
      <c r="D14" s="385" t="s">
        <v>780</v>
      </c>
      <c r="E14" s="375">
        <v>45659</v>
      </c>
      <c r="F14" s="375">
        <v>46022</v>
      </c>
      <c r="G14" s="432">
        <f>+I14+M14+Q14+U14</f>
        <v>7</v>
      </c>
      <c r="H14" s="383" t="s">
        <v>110</v>
      </c>
      <c r="I14" s="364">
        <f t="shared" ref="I14:I22" si="5">+J14+K14+L14</f>
        <v>0</v>
      </c>
      <c r="J14" s="374"/>
      <c r="K14" s="374"/>
      <c r="L14" s="374"/>
      <c r="M14" s="364">
        <f t="shared" ref="M14:M22" si="6">+N14+O14+P14</f>
        <v>0</v>
      </c>
      <c r="N14" s="374"/>
      <c r="O14" s="374"/>
      <c r="P14" s="374"/>
      <c r="Q14" s="364">
        <f t="shared" ref="Q14:Q22" si="7">+R14+S14+T14</f>
        <v>3</v>
      </c>
      <c r="R14" s="374"/>
      <c r="S14" s="374"/>
      <c r="T14" s="374">
        <v>3</v>
      </c>
      <c r="U14" s="364">
        <f t="shared" ref="U14:U22" si="8">+V14+W14+X14</f>
        <v>4</v>
      </c>
      <c r="V14" s="374"/>
      <c r="W14" s="374"/>
      <c r="X14" s="374">
        <v>4</v>
      </c>
      <c r="Y14" s="366" t="s">
        <v>162</v>
      </c>
      <c r="Z14" s="376" t="s">
        <v>144</v>
      </c>
      <c r="AA14" s="367" t="s">
        <v>163</v>
      </c>
      <c r="AB14" s="368" t="s">
        <v>146</v>
      </c>
      <c r="AC14" s="369" t="s">
        <v>115</v>
      </c>
      <c r="AD14" s="370" t="s">
        <v>116</v>
      </c>
      <c r="AE14" s="374" t="s">
        <v>791</v>
      </c>
      <c r="AF14" s="374" t="s">
        <v>164</v>
      </c>
      <c r="AG14" s="365" t="s">
        <v>789</v>
      </c>
      <c r="AH14" s="354"/>
      <c r="AI14" s="354"/>
    </row>
    <row r="15" spans="1:35" s="192" customFormat="1" ht="41.25" customHeight="1" x14ac:dyDescent="0.15">
      <c r="A15" s="641"/>
      <c r="B15" s="382" t="s">
        <v>165</v>
      </c>
      <c r="C15" s="373" t="s">
        <v>166</v>
      </c>
      <c r="D15" s="374" t="s">
        <v>792</v>
      </c>
      <c r="E15" s="375">
        <v>45659</v>
      </c>
      <c r="F15" s="375">
        <v>46022</v>
      </c>
      <c r="G15" s="432">
        <f t="shared" ref="G15:G22" si="9">+I15+M15+Q15+U15</f>
        <v>1</v>
      </c>
      <c r="H15" s="383" t="s">
        <v>110</v>
      </c>
      <c r="I15" s="364">
        <f t="shared" si="5"/>
        <v>0</v>
      </c>
      <c r="J15" s="374"/>
      <c r="K15" s="374"/>
      <c r="L15" s="374"/>
      <c r="M15" s="364">
        <f t="shared" si="6"/>
        <v>0</v>
      </c>
      <c r="N15" s="374"/>
      <c r="O15" s="374"/>
      <c r="P15" s="374"/>
      <c r="Q15" s="364">
        <f t="shared" si="7"/>
        <v>0</v>
      </c>
      <c r="R15" s="374"/>
      <c r="S15" s="374"/>
      <c r="T15" s="374"/>
      <c r="U15" s="364">
        <f t="shared" si="8"/>
        <v>1</v>
      </c>
      <c r="V15" s="374"/>
      <c r="W15" s="374"/>
      <c r="X15" s="374">
        <v>1</v>
      </c>
      <c r="Y15" s="366" t="s">
        <v>168</v>
      </c>
      <c r="Z15" s="376" t="s">
        <v>144</v>
      </c>
      <c r="AA15" s="367" t="s">
        <v>163</v>
      </c>
      <c r="AB15" s="368" t="s">
        <v>146</v>
      </c>
      <c r="AC15" s="369" t="s">
        <v>115</v>
      </c>
      <c r="AD15" s="370" t="s">
        <v>116</v>
      </c>
      <c r="AE15" s="374" t="s">
        <v>791</v>
      </c>
      <c r="AF15" s="374" t="s">
        <v>164</v>
      </c>
      <c r="AG15" s="365" t="s">
        <v>789</v>
      </c>
      <c r="AH15" s="354"/>
      <c r="AI15" s="354"/>
    </row>
    <row r="16" spans="1:35" s="192" customFormat="1" ht="120" x14ac:dyDescent="0.15">
      <c r="A16" s="641"/>
      <c r="B16" s="382" t="s">
        <v>169</v>
      </c>
      <c r="C16" s="373" t="s">
        <v>170</v>
      </c>
      <c r="D16" s="374" t="s">
        <v>171</v>
      </c>
      <c r="E16" s="375">
        <v>45659</v>
      </c>
      <c r="F16" s="375">
        <v>46022</v>
      </c>
      <c r="G16" s="432">
        <f t="shared" si="9"/>
        <v>8</v>
      </c>
      <c r="H16" s="383" t="s">
        <v>110</v>
      </c>
      <c r="I16" s="364">
        <f t="shared" si="5"/>
        <v>0</v>
      </c>
      <c r="J16" s="374"/>
      <c r="K16" s="374"/>
      <c r="L16" s="374"/>
      <c r="M16" s="364">
        <f t="shared" si="6"/>
        <v>2</v>
      </c>
      <c r="N16" s="374"/>
      <c r="O16" s="374"/>
      <c r="P16" s="374">
        <v>2</v>
      </c>
      <c r="Q16" s="364">
        <f t="shared" si="7"/>
        <v>2</v>
      </c>
      <c r="R16" s="374"/>
      <c r="S16" s="374"/>
      <c r="T16" s="374">
        <v>2</v>
      </c>
      <c r="U16" s="364">
        <f t="shared" si="8"/>
        <v>4</v>
      </c>
      <c r="V16" s="374"/>
      <c r="W16" s="374"/>
      <c r="X16" s="374">
        <v>4</v>
      </c>
      <c r="Y16" s="366" t="s">
        <v>172</v>
      </c>
      <c r="Z16" s="376" t="s">
        <v>144</v>
      </c>
      <c r="AA16" s="367" t="s">
        <v>163</v>
      </c>
      <c r="AB16" s="368" t="s">
        <v>146</v>
      </c>
      <c r="AC16" s="369" t="s">
        <v>115</v>
      </c>
      <c r="AD16" s="370" t="s">
        <v>116</v>
      </c>
      <c r="AE16" s="374" t="s">
        <v>791</v>
      </c>
      <c r="AF16" s="374" t="s">
        <v>164</v>
      </c>
      <c r="AG16" s="365" t="s">
        <v>789</v>
      </c>
      <c r="AH16" s="354"/>
      <c r="AI16" s="354"/>
    </row>
    <row r="17" spans="1:35" s="192" customFormat="1" ht="120" x14ac:dyDescent="0.15">
      <c r="A17" s="431"/>
      <c r="B17" s="382" t="s">
        <v>173</v>
      </c>
      <c r="C17" s="385" t="s">
        <v>174</v>
      </c>
      <c r="D17" s="71" t="s">
        <v>175</v>
      </c>
      <c r="E17" s="375">
        <v>45659</v>
      </c>
      <c r="F17" s="375">
        <v>46022</v>
      </c>
      <c r="G17" s="432">
        <f t="shared" si="9"/>
        <v>4</v>
      </c>
      <c r="H17" s="374" t="s">
        <v>176</v>
      </c>
      <c r="I17" s="364">
        <f t="shared" si="5"/>
        <v>1</v>
      </c>
      <c r="J17" s="71"/>
      <c r="K17" s="71"/>
      <c r="L17" s="71">
        <v>1</v>
      </c>
      <c r="M17" s="364">
        <f t="shared" si="6"/>
        <v>1</v>
      </c>
      <c r="N17" s="71"/>
      <c r="O17" s="71"/>
      <c r="P17" s="71">
        <v>1</v>
      </c>
      <c r="Q17" s="364">
        <f t="shared" si="7"/>
        <v>1</v>
      </c>
      <c r="R17" s="71"/>
      <c r="S17" s="71"/>
      <c r="T17" s="71">
        <v>1</v>
      </c>
      <c r="U17" s="364">
        <f t="shared" si="8"/>
        <v>1</v>
      </c>
      <c r="V17" s="71"/>
      <c r="W17" s="71"/>
      <c r="X17" s="71">
        <v>1</v>
      </c>
      <c r="Y17" s="386" t="s">
        <v>177</v>
      </c>
      <c r="Z17" s="372" t="s">
        <v>144</v>
      </c>
      <c r="AA17" s="367" t="s">
        <v>163</v>
      </c>
      <c r="AB17" s="368" t="s">
        <v>146</v>
      </c>
      <c r="AC17" s="369" t="s">
        <v>115</v>
      </c>
      <c r="AD17" s="370" t="s">
        <v>116</v>
      </c>
      <c r="AE17" s="374" t="s">
        <v>791</v>
      </c>
      <c r="AF17" s="374" t="s">
        <v>164</v>
      </c>
      <c r="AG17" s="365" t="s">
        <v>789</v>
      </c>
      <c r="AH17" s="354"/>
      <c r="AI17" s="354"/>
    </row>
    <row r="18" spans="1:35" s="192" customFormat="1" ht="120" x14ac:dyDescent="0.15">
      <c r="A18" s="431"/>
      <c r="B18" s="382" t="s">
        <v>178</v>
      </c>
      <c r="C18" s="385" t="s">
        <v>179</v>
      </c>
      <c r="D18" s="71" t="s">
        <v>180</v>
      </c>
      <c r="E18" s="375">
        <v>45659</v>
      </c>
      <c r="F18" s="375">
        <v>46022</v>
      </c>
      <c r="G18" s="432">
        <f t="shared" si="9"/>
        <v>4</v>
      </c>
      <c r="H18" s="374" t="s">
        <v>176</v>
      </c>
      <c r="I18" s="364">
        <f t="shared" si="5"/>
        <v>1</v>
      </c>
      <c r="J18" s="71"/>
      <c r="K18" s="71"/>
      <c r="L18" s="71">
        <v>1</v>
      </c>
      <c r="M18" s="364">
        <f t="shared" si="6"/>
        <v>1</v>
      </c>
      <c r="N18" s="71"/>
      <c r="O18" s="71"/>
      <c r="P18" s="71">
        <v>1</v>
      </c>
      <c r="Q18" s="364">
        <f t="shared" si="7"/>
        <v>1</v>
      </c>
      <c r="R18" s="71"/>
      <c r="S18" s="71"/>
      <c r="T18" s="71">
        <v>1</v>
      </c>
      <c r="U18" s="364">
        <f t="shared" si="8"/>
        <v>1</v>
      </c>
      <c r="V18" s="71"/>
      <c r="W18" s="71"/>
      <c r="X18" s="71">
        <v>1</v>
      </c>
      <c r="Y18" s="386" t="s">
        <v>177</v>
      </c>
      <c r="Z18" s="372" t="s">
        <v>144</v>
      </c>
      <c r="AA18" s="367" t="s">
        <v>163</v>
      </c>
      <c r="AB18" s="368" t="s">
        <v>146</v>
      </c>
      <c r="AC18" s="369" t="s">
        <v>115</v>
      </c>
      <c r="AD18" s="370" t="s">
        <v>116</v>
      </c>
      <c r="AE18" s="374" t="s">
        <v>791</v>
      </c>
      <c r="AF18" s="374" t="s">
        <v>164</v>
      </c>
      <c r="AG18" s="365" t="s">
        <v>789</v>
      </c>
      <c r="AH18" s="354"/>
      <c r="AI18" s="354"/>
    </row>
    <row r="19" spans="1:35" s="192" customFormat="1" ht="134.25" customHeight="1" x14ac:dyDescent="0.15">
      <c r="A19" s="431"/>
      <c r="B19" s="382" t="s">
        <v>181</v>
      </c>
      <c r="C19" s="385" t="s">
        <v>182</v>
      </c>
      <c r="D19" s="71" t="s">
        <v>183</v>
      </c>
      <c r="E19" s="375">
        <v>45659</v>
      </c>
      <c r="F19" s="375">
        <v>46022</v>
      </c>
      <c r="G19" s="432">
        <f t="shared" si="9"/>
        <v>8</v>
      </c>
      <c r="H19" s="374" t="s">
        <v>176</v>
      </c>
      <c r="I19" s="364">
        <f t="shared" si="5"/>
        <v>0</v>
      </c>
      <c r="J19" s="71"/>
      <c r="K19" s="71"/>
      <c r="L19" s="71"/>
      <c r="M19" s="364">
        <f t="shared" si="6"/>
        <v>2</v>
      </c>
      <c r="N19" s="71"/>
      <c r="O19" s="71"/>
      <c r="P19" s="71">
        <v>2</v>
      </c>
      <c r="Q19" s="364">
        <f t="shared" si="7"/>
        <v>3</v>
      </c>
      <c r="R19" s="71"/>
      <c r="S19" s="71"/>
      <c r="T19" s="71">
        <v>3</v>
      </c>
      <c r="U19" s="364">
        <f t="shared" si="8"/>
        <v>3</v>
      </c>
      <c r="V19" s="71"/>
      <c r="W19" s="71"/>
      <c r="X19" s="71">
        <v>3</v>
      </c>
      <c r="Y19" s="386" t="s">
        <v>177</v>
      </c>
      <c r="Z19" s="372" t="s">
        <v>144</v>
      </c>
      <c r="AA19" s="367" t="s">
        <v>163</v>
      </c>
      <c r="AB19" s="368" t="s">
        <v>146</v>
      </c>
      <c r="AC19" s="369" t="s">
        <v>115</v>
      </c>
      <c r="AD19" s="370" t="s">
        <v>116</v>
      </c>
      <c r="AE19" s="374" t="s">
        <v>791</v>
      </c>
      <c r="AF19" s="374" t="s">
        <v>164</v>
      </c>
      <c r="AG19" s="365" t="s">
        <v>789</v>
      </c>
      <c r="AH19" s="354"/>
      <c r="AI19" s="354"/>
    </row>
    <row r="20" spans="1:35" s="192" customFormat="1" ht="134.25" customHeight="1" x14ac:dyDescent="0.15">
      <c r="A20" s="431"/>
      <c r="B20" s="382" t="s">
        <v>184</v>
      </c>
      <c r="C20" s="385" t="s">
        <v>185</v>
      </c>
      <c r="D20" s="71" t="s">
        <v>186</v>
      </c>
      <c r="E20" s="375">
        <v>45659</v>
      </c>
      <c r="F20" s="375">
        <v>46022</v>
      </c>
      <c r="G20" s="432">
        <f t="shared" si="9"/>
        <v>2</v>
      </c>
      <c r="H20" s="374" t="s">
        <v>176</v>
      </c>
      <c r="I20" s="364">
        <f t="shared" si="5"/>
        <v>0</v>
      </c>
      <c r="J20" s="71"/>
      <c r="K20" s="71"/>
      <c r="L20" s="71"/>
      <c r="M20" s="364">
        <f t="shared" si="6"/>
        <v>1</v>
      </c>
      <c r="N20" s="71"/>
      <c r="O20" s="71"/>
      <c r="P20" s="71">
        <v>1</v>
      </c>
      <c r="Q20" s="364">
        <f t="shared" si="7"/>
        <v>0</v>
      </c>
      <c r="R20" s="71"/>
      <c r="S20" s="71"/>
      <c r="T20" s="71"/>
      <c r="U20" s="364">
        <f t="shared" si="8"/>
        <v>1</v>
      </c>
      <c r="V20" s="71"/>
      <c r="W20" s="71"/>
      <c r="X20" s="71">
        <v>1</v>
      </c>
      <c r="Y20" s="386" t="s">
        <v>177</v>
      </c>
      <c r="Z20" s="372" t="s">
        <v>144</v>
      </c>
      <c r="AA20" s="367" t="s">
        <v>163</v>
      </c>
      <c r="AB20" s="368" t="s">
        <v>146</v>
      </c>
      <c r="AC20" s="369" t="s">
        <v>115</v>
      </c>
      <c r="AD20" s="370" t="s">
        <v>116</v>
      </c>
      <c r="AE20" s="374" t="s">
        <v>791</v>
      </c>
      <c r="AF20" s="374" t="s">
        <v>164</v>
      </c>
      <c r="AG20" s="365" t="s">
        <v>789</v>
      </c>
      <c r="AH20" s="354"/>
      <c r="AI20" s="354"/>
    </row>
    <row r="21" spans="1:35" s="192" customFormat="1" ht="134.25" customHeight="1" x14ac:dyDescent="0.15">
      <c r="A21" s="431"/>
      <c r="B21" s="382" t="s">
        <v>187</v>
      </c>
      <c r="C21" s="385" t="s">
        <v>188</v>
      </c>
      <c r="D21" s="71" t="s">
        <v>793</v>
      </c>
      <c r="E21" s="375">
        <v>45659</v>
      </c>
      <c r="F21" s="375">
        <v>45838</v>
      </c>
      <c r="G21" s="432">
        <f t="shared" si="9"/>
        <v>1</v>
      </c>
      <c r="H21" s="374" t="s">
        <v>176</v>
      </c>
      <c r="I21" s="364">
        <f t="shared" si="5"/>
        <v>0</v>
      </c>
      <c r="J21" s="71"/>
      <c r="K21" s="71"/>
      <c r="L21" s="71"/>
      <c r="M21" s="364">
        <f t="shared" si="6"/>
        <v>1</v>
      </c>
      <c r="N21" s="71"/>
      <c r="O21" s="71"/>
      <c r="P21" s="71">
        <v>1</v>
      </c>
      <c r="Q21" s="364">
        <f t="shared" si="7"/>
        <v>0</v>
      </c>
      <c r="R21" s="71"/>
      <c r="S21" s="71"/>
      <c r="T21" s="71"/>
      <c r="U21" s="364">
        <f t="shared" si="8"/>
        <v>0</v>
      </c>
      <c r="V21" s="71"/>
      <c r="W21" s="71"/>
      <c r="X21" s="71"/>
      <c r="Y21" s="386" t="s">
        <v>177</v>
      </c>
      <c r="Z21" s="372" t="s">
        <v>144</v>
      </c>
      <c r="AA21" s="367" t="s">
        <v>163</v>
      </c>
      <c r="AB21" s="368" t="s">
        <v>146</v>
      </c>
      <c r="AC21" s="369" t="s">
        <v>115</v>
      </c>
      <c r="AD21" s="370" t="s">
        <v>116</v>
      </c>
      <c r="AE21" s="374" t="s">
        <v>791</v>
      </c>
      <c r="AF21" s="374" t="s">
        <v>164</v>
      </c>
      <c r="AG21" s="365" t="s">
        <v>789</v>
      </c>
      <c r="AH21" s="354"/>
      <c r="AI21" s="354"/>
    </row>
    <row r="22" spans="1:35" s="192" customFormat="1" ht="134.25" customHeight="1" x14ac:dyDescent="0.15">
      <c r="A22" s="431"/>
      <c r="B22" s="382" t="s">
        <v>190</v>
      </c>
      <c r="C22" s="385" t="s">
        <v>794</v>
      </c>
      <c r="D22" s="71" t="s">
        <v>795</v>
      </c>
      <c r="E22" s="375">
        <v>45659</v>
      </c>
      <c r="F22" s="375">
        <v>46022</v>
      </c>
      <c r="G22" s="432">
        <f t="shared" si="9"/>
        <v>2</v>
      </c>
      <c r="H22" s="374" t="s">
        <v>176</v>
      </c>
      <c r="I22" s="364">
        <f t="shared" si="5"/>
        <v>0</v>
      </c>
      <c r="J22" s="71"/>
      <c r="K22" s="71"/>
      <c r="L22" s="71"/>
      <c r="M22" s="364">
        <f t="shared" si="6"/>
        <v>1</v>
      </c>
      <c r="N22" s="71"/>
      <c r="O22" s="71"/>
      <c r="P22" s="71">
        <v>1</v>
      </c>
      <c r="Q22" s="364">
        <f t="shared" si="7"/>
        <v>0</v>
      </c>
      <c r="R22" s="71"/>
      <c r="S22" s="71"/>
      <c r="T22" s="71"/>
      <c r="U22" s="364">
        <f t="shared" si="8"/>
        <v>1</v>
      </c>
      <c r="V22" s="71"/>
      <c r="W22" s="71"/>
      <c r="X22" s="71">
        <v>1</v>
      </c>
      <c r="Y22" s="386" t="s">
        <v>177</v>
      </c>
      <c r="Z22" s="372" t="s">
        <v>112</v>
      </c>
      <c r="AA22" s="367" t="s">
        <v>163</v>
      </c>
      <c r="AB22" s="368" t="s">
        <v>146</v>
      </c>
      <c r="AC22" s="369" t="s">
        <v>115</v>
      </c>
      <c r="AD22" s="370" t="s">
        <v>116</v>
      </c>
      <c r="AE22" s="374" t="s">
        <v>791</v>
      </c>
      <c r="AF22" s="374" t="s">
        <v>164</v>
      </c>
      <c r="AG22" s="365" t="s">
        <v>789</v>
      </c>
      <c r="AH22" s="354"/>
      <c r="AI22" s="354"/>
    </row>
    <row r="23" spans="1:35" s="192" customFormat="1" ht="14" x14ac:dyDescent="0.15">
      <c r="A23" s="514"/>
      <c r="B23" s="515"/>
      <c r="C23" s="515"/>
      <c r="D23" s="515"/>
      <c r="E23" s="515"/>
      <c r="F23" s="515"/>
      <c r="G23" s="515"/>
      <c r="H23" s="515"/>
      <c r="I23" s="515"/>
      <c r="J23" s="515"/>
      <c r="K23" s="515"/>
      <c r="L23" s="515"/>
      <c r="M23" s="515"/>
      <c r="N23" s="515"/>
      <c r="O23" s="515"/>
      <c r="P23" s="515"/>
      <c r="Q23" s="515"/>
      <c r="R23" s="515"/>
      <c r="S23" s="515"/>
      <c r="T23" s="515"/>
      <c r="U23" s="515"/>
      <c r="V23" s="515"/>
      <c r="W23" s="515"/>
      <c r="X23" s="516"/>
      <c r="Y23" s="378"/>
      <c r="Z23" s="379"/>
      <c r="AA23" s="379"/>
      <c r="AB23" s="379"/>
      <c r="AC23" s="379"/>
      <c r="AD23" s="380"/>
      <c r="AE23" s="381"/>
      <c r="AF23" s="381"/>
      <c r="AG23" s="381"/>
      <c r="AH23" s="354"/>
      <c r="AI23" s="354"/>
    </row>
    <row r="24" spans="1:35" s="192" customFormat="1" ht="70.5" customHeight="1" x14ac:dyDescent="0.15">
      <c r="A24" s="641"/>
      <c r="B24" s="391" t="s">
        <v>191</v>
      </c>
      <c r="C24" s="387" t="s">
        <v>192</v>
      </c>
      <c r="D24" s="388" t="s">
        <v>193</v>
      </c>
      <c r="E24" s="375">
        <v>45659</v>
      </c>
      <c r="F24" s="389">
        <v>46022</v>
      </c>
      <c r="G24" s="393">
        <f>+I24+M24+Q24+U24</f>
        <v>1</v>
      </c>
      <c r="H24" s="383" t="s">
        <v>110</v>
      </c>
      <c r="I24" s="364">
        <f>+J24+K24+L24</f>
        <v>0</v>
      </c>
      <c r="J24" s="390">
        <v>0</v>
      </c>
      <c r="K24" s="390">
        <v>0</v>
      </c>
      <c r="L24" s="390">
        <v>0</v>
      </c>
      <c r="M24" s="364">
        <f>N24+O24+P24</f>
        <v>0</v>
      </c>
      <c r="N24" s="390">
        <v>0</v>
      </c>
      <c r="O24" s="390">
        <v>0</v>
      </c>
      <c r="P24" s="390">
        <v>0</v>
      </c>
      <c r="Q24" s="364">
        <f>R24+S24+T24</f>
        <v>0</v>
      </c>
      <c r="R24" s="390">
        <v>0</v>
      </c>
      <c r="S24" s="390">
        <v>0</v>
      </c>
      <c r="T24" s="390">
        <v>0</v>
      </c>
      <c r="U24" s="364">
        <f>V24+W24+X24</f>
        <v>1</v>
      </c>
      <c r="V24" s="390">
        <v>1</v>
      </c>
      <c r="W24" s="390">
        <v>0</v>
      </c>
      <c r="X24" s="390">
        <v>0</v>
      </c>
      <c r="Y24" s="391" t="s">
        <v>172</v>
      </c>
      <c r="Z24" s="392" t="s">
        <v>144</v>
      </c>
      <c r="AA24" s="367" t="s">
        <v>194</v>
      </c>
      <c r="AB24" s="368" t="s">
        <v>195</v>
      </c>
      <c r="AC24" s="369" t="s">
        <v>115</v>
      </c>
      <c r="AD24" s="370" t="s">
        <v>116</v>
      </c>
      <c r="AE24" s="393" t="s">
        <v>196</v>
      </c>
      <c r="AF24" s="393" t="s">
        <v>197</v>
      </c>
      <c r="AG24" s="393"/>
      <c r="AH24" s="354"/>
      <c r="AI24" s="354"/>
    </row>
    <row r="25" spans="1:35" s="192" customFormat="1" ht="172.5" customHeight="1" x14ac:dyDescent="0.15">
      <c r="A25" s="641"/>
      <c r="B25" s="435" t="s">
        <v>198</v>
      </c>
      <c r="C25" s="428" t="s">
        <v>199</v>
      </c>
      <c r="D25" s="390" t="s">
        <v>200</v>
      </c>
      <c r="E25" s="375">
        <v>45659</v>
      </c>
      <c r="F25" s="389">
        <v>46022</v>
      </c>
      <c r="G25" s="393">
        <f t="shared" ref="G25:G28" si="10">+I25+M25+Q25+U25</f>
        <v>13</v>
      </c>
      <c r="H25" s="383" t="s">
        <v>110</v>
      </c>
      <c r="I25" s="364">
        <f t="shared" ref="I25:I28" si="11">+J25+K25+L25</f>
        <v>3</v>
      </c>
      <c r="J25" s="394">
        <v>1</v>
      </c>
      <c r="K25" s="394">
        <v>1</v>
      </c>
      <c r="L25" s="394">
        <v>1</v>
      </c>
      <c r="M25" s="364">
        <f t="shared" ref="M25:M28" si="12">N25+O25+P25</f>
        <v>3</v>
      </c>
      <c r="N25" s="394">
        <v>1</v>
      </c>
      <c r="O25" s="394">
        <v>1</v>
      </c>
      <c r="P25" s="394">
        <v>1</v>
      </c>
      <c r="Q25" s="364">
        <f t="shared" ref="Q25:Q28" si="13">R25+S25+T25</f>
        <v>3</v>
      </c>
      <c r="R25" s="394">
        <v>1</v>
      </c>
      <c r="S25" s="394">
        <v>1</v>
      </c>
      <c r="T25" s="394">
        <v>1</v>
      </c>
      <c r="U25" s="364">
        <f t="shared" ref="U25:U28" si="14">V25+W25+X25</f>
        <v>4</v>
      </c>
      <c r="V25" s="394">
        <v>1</v>
      </c>
      <c r="W25" s="394">
        <v>1</v>
      </c>
      <c r="X25" s="394">
        <v>2</v>
      </c>
      <c r="Y25" s="391" t="s">
        <v>122</v>
      </c>
      <c r="Z25" s="392" t="s">
        <v>144</v>
      </c>
      <c r="AA25" s="367" t="s">
        <v>194</v>
      </c>
      <c r="AB25" s="368" t="s">
        <v>195</v>
      </c>
      <c r="AC25" s="369" t="s">
        <v>115</v>
      </c>
      <c r="AD25" s="370" t="s">
        <v>116</v>
      </c>
      <c r="AE25" s="393" t="s">
        <v>196</v>
      </c>
      <c r="AF25" s="393" t="s">
        <v>197</v>
      </c>
      <c r="AG25" s="393"/>
      <c r="AH25" s="354"/>
      <c r="AI25" s="354"/>
    </row>
    <row r="26" spans="1:35" s="192" customFormat="1" ht="103.5" customHeight="1" x14ac:dyDescent="0.15">
      <c r="A26" s="358"/>
      <c r="B26" s="382" t="s">
        <v>201</v>
      </c>
      <c r="C26" s="429" t="s">
        <v>202</v>
      </c>
      <c r="D26" s="390" t="s">
        <v>203</v>
      </c>
      <c r="E26" s="375">
        <v>45659</v>
      </c>
      <c r="F26" s="389">
        <v>46022</v>
      </c>
      <c r="G26" s="393">
        <f t="shared" si="10"/>
        <v>2</v>
      </c>
      <c r="H26" s="383" t="s">
        <v>110</v>
      </c>
      <c r="I26" s="364">
        <f t="shared" si="11"/>
        <v>0</v>
      </c>
      <c r="J26" s="390">
        <v>0</v>
      </c>
      <c r="K26" s="390">
        <v>0</v>
      </c>
      <c r="L26" s="390">
        <v>0</v>
      </c>
      <c r="M26" s="364">
        <f t="shared" si="12"/>
        <v>1</v>
      </c>
      <c r="N26" s="390">
        <v>0</v>
      </c>
      <c r="O26" s="390">
        <v>0</v>
      </c>
      <c r="P26" s="390">
        <v>1</v>
      </c>
      <c r="Q26" s="364">
        <f t="shared" si="13"/>
        <v>0</v>
      </c>
      <c r="R26" s="390">
        <v>0</v>
      </c>
      <c r="S26" s="390">
        <v>0</v>
      </c>
      <c r="T26" s="390">
        <v>0</v>
      </c>
      <c r="U26" s="364">
        <f t="shared" si="14"/>
        <v>1</v>
      </c>
      <c r="V26" s="390">
        <v>0</v>
      </c>
      <c r="W26" s="390">
        <v>0</v>
      </c>
      <c r="X26" s="390">
        <v>1</v>
      </c>
      <c r="Y26" s="404" t="s">
        <v>204</v>
      </c>
      <c r="Z26" s="392" t="s">
        <v>144</v>
      </c>
      <c r="AA26" s="367" t="s">
        <v>194</v>
      </c>
      <c r="AB26" s="368" t="s">
        <v>195</v>
      </c>
      <c r="AC26" s="369" t="s">
        <v>115</v>
      </c>
      <c r="AD26" s="370" t="s">
        <v>116</v>
      </c>
      <c r="AE26" s="393" t="s">
        <v>196</v>
      </c>
      <c r="AF26" s="393" t="s">
        <v>197</v>
      </c>
      <c r="AG26" s="393"/>
      <c r="AH26" s="354"/>
      <c r="AI26" s="354"/>
    </row>
    <row r="27" spans="1:35" s="192" customFormat="1" ht="108.75" customHeight="1" x14ac:dyDescent="0.15">
      <c r="A27" s="358"/>
      <c r="B27" s="382" t="s">
        <v>206</v>
      </c>
      <c r="C27" s="436" t="s">
        <v>207</v>
      </c>
      <c r="D27" s="390" t="s">
        <v>208</v>
      </c>
      <c r="E27" s="375">
        <v>45659</v>
      </c>
      <c r="F27" s="389">
        <v>46022</v>
      </c>
      <c r="G27" s="393">
        <f t="shared" si="10"/>
        <v>2</v>
      </c>
      <c r="H27" s="383" t="s">
        <v>110</v>
      </c>
      <c r="I27" s="364">
        <f t="shared" si="11"/>
        <v>0</v>
      </c>
      <c r="J27" s="390">
        <v>0</v>
      </c>
      <c r="K27" s="390">
        <v>0</v>
      </c>
      <c r="L27" s="390">
        <v>0</v>
      </c>
      <c r="M27" s="364">
        <f t="shared" si="12"/>
        <v>1</v>
      </c>
      <c r="N27" s="390">
        <v>0</v>
      </c>
      <c r="O27" s="390">
        <v>0</v>
      </c>
      <c r="P27" s="390">
        <v>1</v>
      </c>
      <c r="Q27" s="364">
        <f t="shared" si="13"/>
        <v>0</v>
      </c>
      <c r="R27" s="390">
        <v>0</v>
      </c>
      <c r="S27" s="390">
        <v>0</v>
      </c>
      <c r="T27" s="390">
        <v>0</v>
      </c>
      <c r="U27" s="364">
        <f t="shared" si="14"/>
        <v>1</v>
      </c>
      <c r="V27" s="390">
        <v>0</v>
      </c>
      <c r="W27" s="390">
        <v>0</v>
      </c>
      <c r="X27" s="390">
        <v>1</v>
      </c>
      <c r="Y27" s="372" t="s">
        <v>209</v>
      </c>
      <c r="Z27" s="392" t="s">
        <v>144</v>
      </c>
      <c r="AA27" s="367" t="s">
        <v>194</v>
      </c>
      <c r="AB27" s="368" t="s">
        <v>195</v>
      </c>
      <c r="AC27" s="369" t="s">
        <v>115</v>
      </c>
      <c r="AD27" s="370" t="s">
        <v>116</v>
      </c>
      <c r="AE27" s="393" t="s">
        <v>196</v>
      </c>
      <c r="AF27" s="393" t="s">
        <v>197</v>
      </c>
      <c r="AG27" s="393"/>
      <c r="AH27" s="354"/>
      <c r="AI27" s="354"/>
    </row>
    <row r="28" spans="1:35" s="192" customFormat="1" ht="115.5" customHeight="1" x14ac:dyDescent="0.15">
      <c r="A28" s="358"/>
      <c r="B28" s="382" t="s">
        <v>210</v>
      </c>
      <c r="C28" s="436" t="s">
        <v>214</v>
      </c>
      <c r="D28" s="390" t="s">
        <v>215</v>
      </c>
      <c r="E28" s="375">
        <v>45659</v>
      </c>
      <c r="F28" s="389">
        <v>46022</v>
      </c>
      <c r="G28" s="393">
        <f t="shared" si="10"/>
        <v>1</v>
      </c>
      <c r="H28" s="383" t="s">
        <v>110</v>
      </c>
      <c r="I28" s="364">
        <f t="shared" si="11"/>
        <v>0</v>
      </c>
      <c r="J28" s="390">
        <v>0</v>
      </c>
      <c r="K28" s="390">
        <v>0</v>
      </c>
      <c r="L28" s="390">
        <v>0</v>
      </c>
      <c r="M28" s="364">
        <f t="shared" si="12"/>
        <v>0</v>
      </c>
      <c r="N28" s="390">
        <v>0</v>
      </c>
      <c r="O28" s="390">
        <v>0</v>
      </c>
      <c r="P28" s="390">
        <v>0</v>
      </c>
      <c r="Q28" s="364">
        <f t="shared" si="13"/>
        <v>0</v>
      </c>
      <c r="R28" s="390">
        <v>0</v>
      </c>
      <c r="S28" s="390">
        <v>0</v>
      </c>
      <c r="T28" s="390">
        <v>0</v>
      </c>
      <c r="U28" s="364">
        <f t="shared" si="14"/>
        <v>1</v>
      </c>
      <c r="V28" s="390">
        <v>0</v>
      </c>
      <c r="W28" s="390">
        <v>0</v>
      </c>
      <c r="X28" s="390">
        <v>1</v>
      </c>
      <c r="Y28" s="377" t="s">
        <v>216</v>
      </c>
      <c r="Z28" s="392" t="s">
        <v>144</v>
      </c>
      <c r="AA28" s="367" t="s">
        <v>194</v>
      </c>
      <c r="AB28" s="368" t="s">
        <v>195</v>
      </c>
      <c r="AC28" s="369" t="s">
        <v>115</v>
      </c>
      <c r="AD28" s="370" t="s">
        <v>116</v>
      </c>
      <c r="AE28" s="393" t="s">
        <v>196</v>
      </c>
      <c r="AF28" s="393" t="s">
        <v>197</v>
      </c>
      <c r="AG28" s="393"/>
      <c r="AH28" s="354"/>
      <c r="AI28" s="354"/>
    </row>
    <row r="29" spans="1:35" s="192" customFormat="1" ht="108" customHeight="1" x14ac:dyDescent="0.15">
      <c r="A29" s="358"/>
      <c r="B29" s="613" t="s">
        <v>802</v>
      </c>
      <c r="C29" s="614" t="s">
        <v>211</v>
      </c>
      <c r="D29" s="615" t="s">
        <v>212</v>
      </c>
      <c r="E29" s="375">
        <v>45659</v>
      </c>
      <c r="F29" s="389">
        <v>46022</v>
      </c>
      <c r="G29" s="393">
        <f>+I29+M29+Q29+U29</f>
        <v>1</v>
      </c>
      <c r="H29" s="383" t="s">
        <v>110</v>
      </c>
      <c r="I29" s="364">
        <f>+J29+K29+L29</f>
        <v>0</v>
      </c>
      <c r="J29" s="390">
        <v>0</v>
      </c>
      <c r="K29" s="390">
        <v>0</v>
      </c>
      <c r="L29" s="390">
        <v>0</v>
      </c>
      <c r="M29" s="364">
        <f>N29+O29+P29</f>
        <v>0</v>
      </c>
      <c r="N29" s="390">
        <v>0</v>
      </c>
      <c r="O29" s="390">
        <v>0</v>
      </c>
      <c r="P29" s="390">
        <v>0</v>
      </c>
      <c r="Q29" s="364">
        <f>R29+S29+T29</f>
        <v>0</v>
      </c>
      <c r="R29" s="390">
        <v>0</v>
      </c>
      <c r="S29" s="390">
        <v>0</v>
      </c>
      <c r="T29" s="390">
        <v>0</v>
      </c>
      <c r="U29" s="364">
        <f>V29+W29+X29</f>
        <v>1</v>
      </c>
      <c r="V29" s="390">
        <v>0</v>
      </c>
      <c r="W29" s="390">
        <v>0</v>
      </c>
      <c r="X29" s="390">
        <v>1</v>
      </c>
      <c r="Y29" s="404" t="s">
        <v>213</v>
      </c>
      <c r="Z29" s="392" t="s">
        <v>144</v>
      </c>
      <c r="AA29" s="367" t="s">
        <v>194</v>
      </c>
      <c r="AB29" s="368" t="s">
        <v>195</v>
      </c>
      <c r="AC29" s="369" t="s">
        <v>115</v>
      </c>
      <c r="AD29" s="370" t="s">
        <v>116</v>
      </c>
      <c r="AE29" s="393" t="s">
        <v>196</v>
      </c>
      <c r="AF29" s="393" t="s">
        <v>197</v>
      </c>
      <c r="AG29" s="604" t="s">
        <v>778</v>
      </c>
      <c r="AH29" s="354"/>
      <c r="AI29" s="354"/>
    </row>
    <row r="30" spans="1:35" s="192" customFormat="1" ht="14" x14ac:dyDescent="0.15">
      <c r="A30" s="514"/>
      <c r="B30" s="515"/>
      <c r="C30" s="515"/>
      <c r="D30" s="515"/>
      <c r="E30" s="515"/>
      <c r="F30" s="515"/>
      <c r="G30" s="515"/>
      <c r="H30" s="515"/>
      <c r="I30" s="515"/>
      <c r="J30" s="515"/>
      <c r="K30" s="515"/>
      <c r="L30" s="515"/>
      <c r="M30" s="515"/>
      <c r="N30" s="515"/>
      <c r="O30" s="515"/>
      <c r="P30" s="515"/>
      <c r="Q30" s="515"/>
      <c r="R30" s="515"/>
      <c r="S30" s="515"/>
      <c r="T30" s="515"/>
      <c r="U30" s="515"/>
      <c r="V30" s="515"/>
      <c r="W30" s="515"/>
      <c r="X30" s="516"/>
      <c r="Y30" s="378"/>
      <c r="Z30" s="379"/>
      <c r="AA30" s="379"/>
      <c r="AB30" s="379"/>
      <c r="AC30" s="379"/>
      <c r="AD30" s="380"/>
      <c r="AE30" s="381"/>
      <c r="AF30" s="381"/>
      <c r="AG30" s="381"/>
      <c r="AH30" s="354"/>
      <c r="AI30" s="354"/>
    </row>
    <row r="31" spans="1:35" s="192" customFormat="1" ht="105" x14ac:dyDescent="0.15">
      <c r="A31" s="641"/>
      <c r="B31" s="377" t="s">
        <v>217</v>
      </c>
      <c r="C31" s="605" t="s">
        <v>767</v>
      </c>
      <c r="D31" s="606" t="s">
        <v>768</v>
      </c>
      <c r="E31" s="396">
        <v>45717</v>
      </c>
      <c r="F31" s="362">
        <v>46022</v>
      </c>
      <c r="G31" s="393">
        <f>+I31+M31+Q31+U31</f>
        <v>2</v>
      </c>
      <c r="H31" s="395" t="s">
        <v>110</v>
      </c>
      <c r="I31" s="364">
        <f>+J31+K31+L31</f>
        <v>0</v>
      </c>
      <c r="J31" s="398"/>
      <c r="K31" s="398"/>
      <c r="L31" s="398"/>
      <c r="M31" s="364">
        <f>+N31+O31+P31</f>
        <v>0</v>
      </c>
      <c r="N31" s="398"/>
      <c r="O31" s="398"/>
      <c r="P31" s="398"/>
      <c r="Q31" s="364">
        <f>+R31+S31+T31</f>
        <v>1</v>
      </c>
      <c r="R31" s="398"/>
      <c r="S31" s="398">
        <v>1</v>
      </c>
      <c r="T31" s="398"/>
      <c r="U31" s="364">
        <f>+V31+W31+X31</f>
        <v>1</v>
      </c>
      <c r="V31" s="398"/>
      <c r="W31" s="398">
        <v>1</v>
      </c>
      <c r="X31" s="398"/>
      <c r="Y31" s="377" t="s">
        <v>122</v>
      </c>
      <c r="Z31" s="397" t="s">
        <v>218</v>
      </c>
      <c r="AA31" s="367" t="s">
        <v>145</v>
      </c>
      <c r="AB31" s="368" t="s">
        <v>219</v>
      </c>
      <c r="AC31" s="369" t="s">
        <v>115</v>
      </c>
      <c r="AD31" s="370" t="s">
        <v>116</v>
      </c>
      <c r="AE31" s="384" t="s">
        <v>796</v>
      </c>
      <c r="AF31" s="395" t="s">
        <v>471</v>
      </c>
      <c r="AG31" s="550" t="s">
        <v>783</v>
      </c>
      <c r="AH31" s="354"/>
      <c r="AI31" s="354"/>
    </row>
    <row r="32" spans="1:35" s="192" customFormat="1" ht="105" x14ac:dyDescent="0.15">
      <c r="A32" s="641"/>
      <c r="B32" s="377" t="s">
        <v>220</v>
      </c>
      <c r="C32" s="385" t="s">
        <v>221</v>
      </c>
      <c r="D32" s="395" t="s">
        <v>222</v>
      </c>
      <c r="E32" s="396">
        <v>45703</v>
      </c>
      <c r="F32" s="396">
        <v>45930</v>
      </c>
      <c r="G32" s="393">
        <f t="shared" ref="G32" si="15">+I32+M32+Q32+U32</f>
        <v>1</v>
      </c>
      <c r="H32" s="395" t="s">
        <v>110</v>
      </c>
      <c r="I32" s="364">
        <f t="shared" ref="I32" si="16">+J32+K32+L32</f>
        <v>0</v>
      </c>
      <c r="J32" s="395"/>
      <c r="K32" s="395"/>
      <c r="L32" s="395"/>
      <c r="M32" s="364">
        <f t="shared" ref="M32:M34" si="17">+N32+O32+P32</f>
        <v>0</v>
      </c>
      <c r="N32" s="395"/>
      <c r="O32" s="395"/>
      <c r="P32" s="395"/>
      <c r="Q32" s="364">
        <f t="shared" ref="Q32:Q34" si="18">+R32+S32+T32</f>
        <v>1</v>
      </c>
      <c r="R32" s="395"/>
      <c r="S32" s="395"/>
      <c r="T32" s="395">
        <v>1</v>
      </c>
      <c r="U32" s="364">
        <f t="shared" ref="U32:U34" si="19">+V32+W32+X32</f>
        <v>0</v>
      </c>
      <c r="V32" s="395"/>
      <c r="W32" s="395"/>
      <c r="X32" s="395"/>
      <c r="Y32" s="377" t="s">
        <v>122</v>
      </c>
      <c r="Z32" s="397" t="s">
        <v>218</v>
      </c>
      <c r="AA32" s="367" t="s">
        <v>145</v>
      </c>
      <c r="AB32" s="368" t="s">
        <v>219</v>
      </c>
      <c r="AC32" s="369" t="s">
        <v>115</v>
      </c>
      <c r="AD32" s="370" t="s">
        <v>116</v>
      </c>
      <c r="AE32" s="384" t="s">
        <v>796</v>
      </c>
      <c r="AF32" s="395" t="s">
        <v>471</v>
      </c>
      <c r="AG32" s="395"/>
      <c r="AH32" s="354"/>
      <c r="AI32" s="354"/>
    </row>
    <row r="33" spans="1:35" s="192" customFormat="1" ht="119" customHeight="1" x14ac:dyDescent="0.15">
      <c r="A33" s="358"/>
      <c r="B33" s="382" t="s">
        <v>223</v>
      </c>
      <c r="C33" s="385" t="s">
        <v>797</v>
      </c>
      <c r="D33" s="395" t="s">
        <v>782</v>
      </c>
      <c r="E33" s="396">
        <v>45703</v>
      </c>
      <c r="F33" s="396">
        <v>45838</v>
      </c>
      <c r="G33" s="393">
        <f>+I33+M33+Q33+U33</f>
        <v>3</v>
      </c>
      <c r="H33" s="395" t="s">
        <v>110</v>
      </c>
      <c r="I33" s="364">
        <f>+J33+K33+L33</f>
        <v>0</v>
      </c>
      <c r="J33" s="395"/>
      <c r="K33" s="395"/>
      <c r="L33" s="395"/>
      <c r="M33" s="364">
        <f t="shared" si="17"/>
        <v>3</v>
      </c>
      <c r="N33" s="395"/>
      <c r="O33" s="395">
        <v>2</v>
      </c>
      <c r="P33" s="395">
        <v>1</v>
      </c>
      <c r="Q33" s="364">
        <f t="shared" si="18"/>
        <v>0</v>
      </c>
      <c r="R33" s="395"/>
      <c r="S33" s="395"/>
      <c r="T33" s="395"/>
      <c r="U33" s="364">
        <f t="shared" si="19"/>
        <v>0</v>
      </c>
      <c r="V33" s="395"/>
      <c r="W33" s="395"/>
      <c r="X33" s="395"/>
      <c r="Y33" s="372" t="s">
        <v>224</v>
      </c>
      <c r="Z33" s="397" t="s">
        <v>218</v>
      </c>
      <c r="AA33" s="367" t="s">
        <v>145</v>
      </c>
      <c r="AB33" s="368" t="s">
        <v>219</v>
      </c>
      <c r="AC33" s="369" t="s">
        <v>115</v>
      </c>
      <c r="AD33" s="370" t="s">
        <v>116</v>
      </c>
      <c r="AE33" s="384" t="s">
        <v>796</v>
      </c>
      <c r="AF33" s="395" t="s">
        <v>471</v>
      </c>
      <c r="AG33" s="608" t="s">
        <v>769</v>
      </c>
      <c r="AH33" s="354"/>
      <c r="AI33" s="354"/>
    </row>
    <row r="34" spans="1:35" s="192" customFormat="1" ht="119" customHeight="1" x14ac:dyDescent="0.15">
      <c r="A34" s="431"/>
      <c r="B34" s="382" t="s">
        <v>771</v>
      </c>
      <c r="C34" s="607" t="s">
        <v>772</v>
      </c>
      <c r="D34" s="608" t="s">
        <v>798</v>
      </c>
      <c r="E34" s="396">
        <v>45703</v>
      </c>
      <c r="F34" s="396">
        <v>46022</v>
      </c>
      <c r="G34" s="393">
        <f>+I34+M34+Q34+U34</f>
        <v>2</v>
      </c>
      <c r="H34" s="395" t="s">
        <v>110</v>
      </c>
      <c r="I34" s="364">
        <f>+J34+K34+L34</f>
        <v>0</v>
      </c>
      <c r="J34" s="395"/>
      <c r="K34" s="395"/>
      <c r="L34" s="395"/>
      <c r="M34" s="364">
        <f t="shared" si="17"/>
        <v>1</v>
      </c>
      <c r="N34" s="395"/>
      <c r="O34" s="395"/>
      <c r="P34" s="395">
        <v>1</v>
      </c>
      <c r="Q34" s="364">
        <f t="shared" si="18"/>
        <v>0</v>
      </c>
      <c r="R34" s="395"/>
      <c r="S34" s="395"/>
      <c r="T34" s="395"/>
      <c r="U34" s="364">
        <f t="shared" si="19"/>
        <v>1</v>
      </c>
      <c r="V34" s="395"/>
      <c r="W34" s="395"/>
      <c r="X34" s="395">
        <v>1</v>
      </c>
      <c r="Y34" s="377" t="s">
        <v>138</v>
      </c>
      <c r="Z34" s="397" t="s">
        <v>218</v>
      </c>
      <c r="AA34" s="367" t="s">
        <v>145</v>
      </c>
      <c r="AB34" s="368" t="s">
        <v>219</v>
      </c>
      <c r="AC34" s="369" t="s">
        <v>115</v>
      </c>
      <c r="AD34" s="370" t="s">
        <v>116</v>
      </c>
      <c r="AE34" s="384" t="s">
        <v>796</v>
      </c>
      <c r="AF34" s="395" t="s">
        <v>471</v>
      </c>
      <c r="AG34" s="608" t="s">
        <v>773</v>
      </c>
      <c r="AH34" s="354"/>
      <c r="AI34" s="354"/>
    </row>
    <row r="35" spans="1:35" s="192" customFormat="1" ht="14" x14ac:dyDescent="0.15">
      <c r="A35" s="514"/>
      <c r="B35" s="515"/>
      <c r="C35" s="515"/>
      <c r="D35" s="515"/>
      <c r="E35" s="515"/>
      <c r="F35" s="515"/>
      <c r="G35" s="515"/>
      <c r="H35" s="515"/>
      <c r="I35" s="515"/>
      <c r="J35" s="515"/>
      <c r="K35" s="515"/>
      <c r="L35" s="515"/>
      <c r="M35" s="515"/>
      <c r="N35" s="515"/>
      <c r="O35" s="515"/>
      <c r="P35" s="515"/>
      <c r="Q35" s="515"/>
      <c r="R35" s="515"/>
      <c r="S35" s="515"/>
      <c r="T35" s="515"/>
      <c r="U35" s="515"/>
      <c r="V35" s="515"/>
      <c r="W35" s="515"/>
      <c r="X35" s="516"/>
      <c r="Y35" s="378"/>
      <c r="Z35" s="379"/>
      <c r="AA35" s="379"/>
      <c r="AB35" s="379"/>
      <c r="AC35" s="379"/>
      <c r="AD35" s="380"/>
      <c r="AE35" s="381"/>
      <c r="AF35" s="381"/>
      <c r="AG35" s="381"/>
      <c r="AH35" s="354"/>
      <c r="AI35" s="354"/>
    </row>
    <row r="36" spans="1:35" s="192" customFormat="1" ht="65.25" customHeight="1" x14ac:dyDescent="0.15">
      <c r="A36" s="358"/>
      <c r="B36" s="382" t="s">
        <v>226</v>
      </c>
      <c r="C36" s="437" t="s">
        <v>227</v>
      </c>
      <c r="D36" s="395" t="s">
        <v>228</v>
      </c>
      <c r="E36" s="402">
        <v>45659</v>
      </c>
      <c r="F36" s="402">
        <v>46022</v>
      </c>
      <c r="G36" s="398">
        <f t="shared" ref="G36:G46" si="20">+I36+M36+Q36+U36</f>
        <v>2</v>
      </c>
      <c r="H36" s="398" t="s">
        <v>110</v>
      </c>
      <c r="I36" s="364">
        <f>J36+K36+L36</f>
        <v>0</v>
      </c>
      <c r="J36" s="395">
        <v>0</v>
      </c>
      <c r="K36" s="395">
        <v>0</v>
      </c>
      <c r="L36" s="395">
        <v>0</v>
      </c>
      <c r="M36" s="364">
        <f>N36+O36+P36</f>
        <v>1</v>
      </c>
      <c r="N36" s="395">
        <v>0</v>
      </c>
      <c r="O36" s="395">
        <v>0</v>
      </c>
      <c r="P36" s="395">
        <v>1</v>
      </c>
      <c r="Q36" s="364">
        <f>R36+S36+T36</f>
        <v>0</v>
      </c>
      <c r="R36" s="395">
        <v>0</v>
      </c>
      <c r="S36" s="395">
        <v>0</v>
      </c>
      <c r="T36" s="395">
        <v>0</v>
      </c>
      <c r="U36" s="364">
        <f>V36+W36+X36</f>
        <v>1</v>
      </c>
      <c r="V36" s="395">
        <v>0</v>
      </c>
      <c r="W36" s="395">
        <v>0</v>
      </c>
      <c r="X36" s="395">
        <v>1</v>
      </c>
      <c r="Y36" s="377" t="s">
        <v>128</v>
      </c>
      <c r="Z36" s="401" t="s">
        <v>229</v>
      </c>
      <c r="AA36" s="367" t="s">
        <v>230</v>
      </c>
      <c r="AB36" s="368" t="s">
        <v>130</v>
      </c>
      <c r="AC36" s="399" t="s">
        <v>115</v>
      </c>
      <c r="AD36" s="370" t="s">
        <v>116</v>
      </c>
      <c r="AE36" s="384" t="s">
        <v>799</v>
      </c>
      <c r="AF36" s="400" t="s">
        <v>225</v>
      </c>
      <c r="AG36" s="400"/>
      <c r="AH36" s="354"/>
      <c r="AI36" s="354"/>
    </row>
    <row r="37" spans="1:35" s="192" customFormat="1" ht="131" customHeight="1" x14ac:dyDescent="0.15">
      <c r="A37" s="358"/>
      <c r="B37" s="382" t="s">
        <v>231</v>
      </c>
      <c r="C37" s="437" t="s">
        <v>232</v>
      </c>
      <c r="D37" s="395" t="s">
        <v>233</v>
      </c>
      <c r="E37" s="396">
        <v>45659</v>
      </c>
      <c r="F37" s="396">
        <v>46022</v>
      </c>
      <c r="G37" s="398">
        <f t="shared" si="20"/>
        <v>3</v>
      </c>
      <c r="H37" s="398" t="s">
        <v>110</v>
      </c>
      <c r="I37" s="364">
        <f t="shared" ref="I37:I46" si="21">J37+K37+L37</f>
        <v>1</v>
      </c>
      <c r="J37" s="395">
        <v>1</v>
      </c>
      <c r="K37" s="395">
        <v>0</v>
      </c>
      <c r="L37" s="395">
        <v>0</v>
      </c>
      <c r="M37" s="364">
        <f t="shared" ref="M37:M46" si="22">N37+O37+P37</f>
        <v>1</v>
      </c>
      <c r="N37" s="395">
        <v>0</v>
      </c>
      <c r="O37" s="395">
        <v>0</v>
      </c>
      <c r="P37" s="395">
        <v>1</v>
      </c>
      <c r="Q37" s="364">
        <f t="shared" ref="Q37:Q46" si="23">R37+S37+T37</f>
        <v>0</v>
      </c>
      <c r="R37" s="395">
        <v>0</v>
      </c>
      <c r="S37" s="395">
        <v>0</v>
      </c>
      <c r="T37" s="395">
        <v>0</v>
      </c>
      <c r="U37" s="364">
        <f t="shared" ref="U37:U46" si="24">V37+W37+X37</f>
        <v>1</v>
      </c>
      <c r="V37" s="395">
        <v>0</v>
      </c>
      <c r="W37" s="395">
        <v>0</v>
      </c>
      <c r="X37" s="395">
        <v>1</v>
      </c>
      <c r="Y37" s="377" t="s">
        <v>128</v>
      </c>
      <c r="Z37" s="401" t="s">
        <v>144</v>
      </c>
      <c r="AA37" s="367" t="s">
        <v>129</v>
      </c>
      <c r="AB37" s="368" t="s">
        <v>130</v>
      </c>
      <c r="AC37" s="399" t="s">
        <v>115</v>
      </c>
      <c r="AD37" s="370" t="s">
        <v>116</v>
      </c>
      <c r="AE37" s="384" t="s">
        <v>799</v>
      </c>
      <c r="AF37" s="400" t="s">
        <v>225</v>
      </c>
      <c r="AG37" s="400"/>
      <c r="AH37" s="354"/>
      <c r="AI37" s="354"/>
    </row>
    <row r="38" spans="1:35" s="192" customFormat="1" ht="193" customHeight="1" x14ac:dyDescent="0.15">
      <c r="A38" s="358"/>
      <c r="B38" s="382" t="s">
        <v>234</v>
      </c>
      <c r="C38" s="437" t="s">
        <v>235</v>
      </c>
      <c r="D38" s="395" t="s">
        <v>236</v>
      </c>
      <c r="E38" s="396">
        <v>45659</v>
      </c>
      <c r="F38" s="402">
        <v>46022</v>
      </c>
      <c r="G38" s="398">
        <f t="shared" si="20"/>
        <v>3</v>
      </c>
      <c r="H38" s="398" t="s">
        <v>110</v>
      </c>
      <c r="I38" s="364">
        <f t="shared" si="21"/>
        <v>1</v>
      </c>
      <c r="J38" s="384">
        <v>1</v>
      </c>
      <c r="K38" s="384">
        <v>0</v>
      </c>
      <c r="L38" s="384">
        <v>0</v>
      </c>
      <c r="M38" s="364">
        <f t="shared" si="22"/>
        <v>1</v>
      </c>
      <c r="N38" s="384">
        <v>0</v>
      </c>
      <c r="O38" s="384">
        <v>0</v>
      </c>
      <c r="P38" s="384">
        <v>1</v>
      </c>
      <c r="Q38" s="364">
        <f t="shared" si="23"/>
        <v>0</v>
      </c>
      <c r="R38" s="384">
        <v>0</v>
      </c>
      <c r="S38" s="384">
        <v>0</v>
      </c>
      <c r="T38" s="384">
        <v>0</v>
      </c>
      <c r="U38" s="364">
        <f t="shared" si="24"/>
        <v>1</v>
      </c>
      <c r="V38" s="384">
        <v>0</v>
      </c>
      <c r="W38" s="384">
        <v>0</v>
      </c>
      <c r="X38" s="384">
        <v>1</v>
      </c>
      <c r="Y38" s="377" t="s">
        <v>128</v>
      </c>
      <c r="Z38" s="401" t="s">
        <v>237</v>
      </c>
      <c r="AA38" s="367" t="s">
        <v>129</v>
      </c>
      <c r="AB38" s="368" t="s">
        <v>130</v>
      </c>
      <c r="AC38" s="369" t="s">
        <v>115</v>
      </c>
      <c r="AD38" s="370" t="s">
        <v>116</v>
      </c>
      <c r="AE38" s="384" t="s">
        <v>799</v>
      </c>
      <c r="AF38" s="400" t="s">
        <v>225</v>
      </c>
      <c r="AG38" s="400"/>
      <c r="AH38" s="354"/>
      <c r="AI38" s="354"/>
    </row>
    <row r="39" spans="1:35" s="192" customFormat="1" ht="131" customHeight="1" x14ac:dyDescent="0.15">
      <c r="A39" s="358"/>
      <c r="B39" s="382" t="s">
        <v>238</v>
      </c>
      <c r="C39" s="438" t="s">
        <v>239</v>
      </c>
      <c r="D39" s="395" t="s">
        <v>240</v>
      </c>
      <c r="E39" s="402">
        <v>45659</v>
      </c>
      <c r="F39" s="402">
        <v>46022</v>
      </c>
      <c r="G39" s="398">
        <f t="shared" si="20"/>
        <v>2</v>
      </c>
      <c r="H39" s="398" t="s">
        <v>110</v>
      </c>
      <c r="I39" s="364">
        <f t="shared" si="21"/>
        <v>1</v>
      </c>
      <c r="J39" s="395">
        <v>0</v>
      </c>
      <c r="K39" s="395">
        <v>0</v>
      </c>
      <c r="L39" s="395">
        <v>1</v>
      </c>
      <c r="M39" s="364">
        <f t="shared" si="22"/>
        <v>0</v>
      </c>
      <c r="N39" s="395">
        <v>0</v>
      </c>
      <c r="O39" s="395">
        <v>0</v>
      </c>
      <c r="P39" s="395">
        <v>0</v>
      </c>
      <c r="Q39" s="364">
        <f t="shared" si="23"/>
        <v>0</v>
      </c>
      <c r="R39" s="395">
        <v>0</v>
      </c>
      <c r="S39" s="395">
        <v>0</v>
      </c>
      <c r="T39" s="395">
        <v>0</v>
      </c>
      <c r="U39" s="364">
        <f t="shared" si="24"/>
        <v>1</v>
      </c>
      <c r="V39" s="395">
        <v>0</v>
      </c>
      <c r="W39" s="395">
        <v>0</v>
      </c>
      <c r="X39" s="395">
        <v>1</v>
      </c>
      <c r="Y39" s="377" t="s">
        <v>241</v>
      </c>
      <c r="Z39" s="372" t="s">
        <v>135</v>
      </c>
      <c r="AA39" s="367" t="s">
        <v>129</v>
      </c>
      <c r="AB39" s="368" t="s">
        <v>130</v>
      </c>
      <c r="AC39" s="369" t="s">
        <v>115</v>
      </c>
      <c r="AD39" s="370" t="s">
        <v>116</v>
      </c>
      <c r="AE39" s="384" t="s">
        <v>799</v>
      </c>
      <c r="AF39" s="400" t="s">
        <v>225</v>
      </c>
      <c r="AG39" s="400"/>
      <c r="AH39" s="354"/>
      <c r="AI39" s="354"/>
    </row>
    <row r="40" spans="1:35" s="192" customFormat="1" ht="141.5" customHeight="1" x14ac:dyDescent="0.15">
      <c r="A40" s="358"/>
      <c r="B40" s="382" t="s">
        <v>242</v>
      </c>
      <c r="C40" s="437" t="s">
        <v>243</v>
      </c>
      <c r="D40" s="395" t="s">
        <v>244</v>
      </c>
      <c r="E40" s="402">
        <v>45659</v>
      </c>
      <c r="F40" s="402">
        <v>46022</v>
      </c>
      <c r="G40" s="398">
        <f t="shared" si="20"/>
        <v>3</v>
      </c>
      <c r="H40" s="398" t="s">
        <v>110</v>
      </c>
      <c r="I40" s="364">
        <f t="shared" si="21"/>
        <v>1</v>
      </c>
      <c r="J40" s="384">
        <v>1</v>
      </c>
      <c r="K40" s="384">
        <v>0</v>
      </c>
      <c r="L40" s="384">
        <v>0</v>
      </c>
      <c r="M40" s="364">
        <f t="shared" si="22"/>
        <v>1</v>
      </c>
      <c r="N40" s="384">
        <v>0</v>
      </c>
      <c r="O40" s="384">
        <v>0</v>
      </c>
      <c r="P40" s="384">
        <v>1</v>
      </c>
      <c r="Q40" s="364">
        <f t="shared" si="23"/>
        <v>0</v>
      </c>
      <c r="R40" s="384">
        <v>0</v>
      </c>
      <c r="S40" s="384">
        <v>0</v>
      </c>
      <c r="T40" s="384">
        <v>0</v>
      </c>
      <c r="U40" s="364">
        <f t="shared" si="24"/>
        <v>1</v>
      </c>
      <c r="V40" s="384">
        <v>0</v>
      </c>
      <c r="W40" s="384">
        <v>0</v>
      </c>
      <c r="X40" s="384">
        <v>1</v>
      </c>
      <c r="Y40" s="377" t="s">
        <v>128</v>
      </c>
      <c r="Z40" s="401" t="s">
        <v>237</v>
      </c>
      <c r="AA40" s="367" t="s">
        <v>129</v>
      </c>
      <c r="AB40" s="368" t="s">
        <v>130</v>
      </c>
      <c r="AC40" s="369" t="s">
        <v>115</v>
      </c>
      <c r="AD40" s="370" t="s">
        <v>116</v>
      </c>
      <c r="AE40" s="384" t="s">
        <v>799</v>
      </c>
      <c r="AF40" s="400" t="s">
        <v>225</v>
      </c>
      <c r="AG40" s="400"/>
      <c r="AH40" s="354"/>
      <c r="AI40" s="354"/>
    </row>
    <row r="41" spans="1:35" s="192" customFormat="1" ht="110" customHeight="1" x14ac:dyDescent="0.15">
      <c r="A41" s="358"/>
      <c r="B41" s="382" t="s">
        <v>245</v>
      </c>
      <c r="C41" s="437" t="s">
        <v>246</v>
      </c>
      <c r="D41" s="395" t="s">
        <v>247</v>
      </c>
      <c r="E41" s="402">
        <v>45659</v>
      </c>
      <c r="F41" s="402">
        <v>46022</v>
      </c>
      <c r="G41" s="398">
        <f t="shared" si="20"/>
        <v>3</v>
      </c>
      <c r="H41" s="398" t="s">
        <v>110</v>
      </c>
      <c r="I41" s="364">
        <f t="shared" si="21"/>
        <v>1</v>
      </c>
      <c r="J41" s="384">
        <v>1</v>
      </c>
      <c r="K41" s="384">
        <v>0</v>
      </c>
      <c r="L41" s="384">
        <v>0</v>
      </c>
      <c r="M41" s="364">
        <f t="shared" si="22"/>
        <v>1</v>
      </c>
      <c r="N41" s="384">
        <v>0</v>
      </c>
      <c r="O41" s="384">
        <v>0</v>
      </c>
      <c r="P41" s="384">
        <v>1</v>
      </c>
      <c r="Q41" s="364">
        <f t="shared" si="23"/>
        <v>0</v>
      </c>
      <c r="R41" s="384">
        <v>0</v>
      </c>
      <c r="S41" s="384">
        <v>0</v>
      </c>
      <c r="T41" s="384">
        <v>0</v>
      </c>
      <c r="U41" s="364">
        <f t="shared" si="24"/>
        <v>1</v>
      </c>
      <c r="V41" s="384">
        <v>0</v>
      </c>
      <c r="W41" s="384">
        <v>0</v>
      </c>
      <c r="X41" s="384">
        <v>1</v>
      </c>
      <c r="Y41" s="377" t="s">
        <v>128</v>
      </c>
      <c r="Z41" s="401" t="s">
        <v>237</v>
      </c>
      <c r="AA41" s="367" t="s">
        <v>129</v>
      </c>
      <c r="AB41" s="368" t="s">
        <v>130</v>
      </c>
      <c r="AC41" s="369" t="s">
        <v>115</v>
      </c>
      <c r="AD41" s="370" t="s">
        <v>116</v>
      </c>
      <c r="AE41" s="384" t="s">
        <v>799</v>
      </c>
      <c r="AF41" s="400" t="s">
        <v>225</v>
      </c>
      <c r="AG41" s="400"/>
      <c r="AH41" s="354"/>
      <c r="AI41" s="354"/>
    </row>
    <row r="42" spans="1:35" s="192" customFormat="1" ht="159.5" customHeight="1" x14ac:dyDescent="0.15">
      <c r="A42" s="358"/>
      <c r="B42" s="382" t="s">
        <v>248</v>
      </c>
      <c r="C42" s="437" t="s">
        <v>249</v>
      </c>
      <c r="D42" s="395" t="s">
        <v>250</v>
      </c>
      <c r="E42" s="402">
        <v>45659</v>
      </c>
      <c r="F42" s="402">
        <v>46022</v>
      </c>
      <c r="G42" s="398">
        <f t="shared" si="20"/>
        <v>3</v>
      </c>
      <c r="H42" s="398" t="s">
        <v>110</v>
      </c>
      <c r="I42" s="364">
        <f t="shared" si="21"/>
        <v>1</v>
      </c>
      <c r="J42" s="384">
        <v>1</v>
      </c>
      <c r="K42" s="384">
        <v>0</v>
      </c>
      <c r="L42" s="384">
        <v>0</v>
      </c>
      <c r="M42" s="364">
        <f t="shared" si="22"/>
        <v>1</v>
      </c>
      <c r="N42" s="384">
        <v>0</v>
      </c>
      <c r="O42" s="384">
        <v>0</v>
      </c>
      <c r="P42" s="384">
        <v>1</v>
      </c>
      <c r="Q42" s="364">
        <f t="shared" si="23"/>
        <v>0</v>
      </c>
      <c r="R42" s="384">
        <v>0</v>
      </c>
      <c r="S42" s="384">
        <v>0</v>
      </c>
      <c r="T42" s="384">
        <v>0</v>
      </c>
      <c r="U42" s="364">
        <f t="shared" si="24"/>
        <v>1</v>
      </c>
      <c r="V42" s="384">
        <v>0</v>
      </c>
      <c r="W42" s="384">
        <v>0</v>
      </c>
      <c r="X42" s="384">
        <v>1</v>
      </c>
      <c r="Y42" s="377" t="s">
        <v>128</v>
      </c>
      <c r="Z42" s="401" t="s">
        <v>237</v>
      </c>
      <c r="AA42" s="367" t="s">
        <v>129</v>
      </c>
      <c r="AB42" s="368" t="s">
        <v>130</v>
      </c>
      <c r="AC42" s="369" t="s">
        <v>115</v>
      </c>
      <c r="AD42" s="370" t="s">
        <v>116</v>
      </c>
      <c r="AE42" s="384" t="s">
        <v>799</v>
      </c>
      <c r="AF42" s="400" t="s">
        <v>225</v>
      </c>
      <c r="AG42" s="400"/>
      <c r="AH42" s="354"/>
      <c r="AI42" s="354"/>
    </row>
    <row r="43" spans="1:35" s="192" customFormat="1" ht="205" customHeight="1" x14ac:dyDescent="0.15">
      <c r="A43" s="358"/>
      <c r="B43" s="382" t="s">
        <v>251</v>
      </c>
      <c r="C43" s="437" t="s">
        <v>252</v>
      </c>
      <c r="D43" s="395" t="s">
        <v>253</v>
      </c>
      <c r="E43" s="402">
        <v>45659</v>
      </c>
      <c r="F43" s="402">
        <v>46022</v>
      </c>
      <c r="G43" s="398">
        <f t="shared" si="20"/>
        <v>4</v>
      </c>
      <c r="H43" s="398" t="s">
        <v>110</v>
      </c>
      <c r="I43" s="364">
        <f t="shared" si="21"/>
        <v>1</v>
      </c>
      <c r="J43" s="384">
        <v>1</v>
      </c>
      <c r="K43" s="384">
        <v>0</v>
      </c>
      <c r="L43" s="384">
        <v>0</v>
      </c>
      <c r="M43" s="364">
        <f t="shared" si="22"/>
        <v>1</v>
      </c>
      <c r="N43" s="384">
        <v>0</v>
      </c>
      <c r="O43" s="384">
        <v>0</v>
      </c>
      <c r="P43" s="384">
        <v>1</v>
      </c>
      <c r="Q43" s="364">
        <f t="shared" si="23"/>
        <v>1</v>
      </c>
      <c r="R43" s="384">
        <v>0</v>
      </c>
      <c r="S43" s="384">
        <v>0</v>
      </c>
      <c r="T43" s="384">
        <v>1</v>
      </c>
      <c r="U43" s="364">
        <f t="shared" si="24"/>
        <v>1</v>
      </c>
      <c r="V43" s="384">
        <v>0</v>
      </c>
      <c r="W43" s="384">
        <v>0</v>
      </c>
      <c r="X43" s="384">
        <v>1</v>
      </c>
      <c r="Y43" s="377" t="s">
        <v>128</v>
      </c>
      <c r="Z43" s="401" t="s">
        <v>237</v>
      </c>
      <c r="AA43" s="367" t="s">
        <v>129</v>
      </c>
      <c r="AB43" s="368" t="s">
        <v>130</v>
      </c>
      <c r="AC43" s="369" t="s">
        <v>115</v>
      </c>
      <c r="AD43" s="370" t="s">
        <v>116</v>
      </c>
      <c r="AE43" s="384" t="s">
        <v>799</v>
      </c>
      <c r="AF43" s="400" t="s">
        <v>225</v>
      </c>
      <c r="AG43" s="400"/>
      <c r="AH43" s="354"/>
      <c r="AI43" s="354"/>
    </row>
    <row r="44" spans="1:35" s="192" customFormat="1" ht="153" customHeight="1" x14ac:dyDescent="0.15">
      <c r="A44" s="358"/>
      <c r="B44" s="382" t="s">
        <v>254</v>
      </c>
      <c r="C44" s="437" t="s">
        <v>255</v>
      </c>
      <c r="D44" s="395" t="s">
        <v>256</v>
      </c>
      <c r="E44" s="402">
        <v>45659</v>
      </c>
      <c r="F44" s="402">
        <v>46022</v>
      </c>
      <c r="G44" s="398">
        <f t="shared" si="20"/>
        <v>3</v>
      </c>
      <c r="H44" s="398" t="s">
        <v>110</v>
      </c>
      <c r="I44" s="364">
        <f t="shared" si="21"/>
        <v>1</v>
      </c>
      <c r="J44" s="384">
        <v>1</v>
      </c>
      <c r="K44" s="384">
        <v>0</v>
      </c>
      <c r="L44" s="384">
        <v>0</v>
      </c>
      <c r="M44" s="364">
        <f t="shared" si="22"/>
        <v>1</v>
      </c>
      <c r="N44" s="384">
        <v>0</v>
      </c>
      <c r="O44" s="384">
        <v>0</v>
      </c>
      <c r="P44" s="384">
        <v>1</v>
      </c>
      <c r="Q44" s="364">
        <f t="shared" si="23"/>
        <v>0</v>
      </c>
      <c r="R44" s="384">
        <v>0</v>
      </c>
      <c r="S44" s="384">
        <v>0</v>
      </c>
      <c r="T44" s="384">
        <v>0</v>
      </c>
      <c r="U44" s="364">
        <f t="shared" si="24"/>
        <v>1</v>
      </c>
      <c r="V44" s="384">
        <v>0</v>
      </c>
      <c r="W44" s="384">
        <v>0</v>
      </c>
      <c r="X44" s="384">
        <v>1</v>
      </c>
      <c r="Y44" s="377" t="s">
        <v>138</v>
      </c>
      <c r="Z44" s="401" t="s">
        <v>257</v>
      </c>
      <c r="AA44" s="367" t="s">
        <v>129</v>
      </c>
      <c r="AB44" s="368" t="s">
        <v>130</v>
      </c>
      <c r="AC44" s="369" t="s">
        <v>115</v>
      </c>
      <c r="AD44" s="370" t="s">
        <v>116</v>
      </c>
      <c r="AE44" s="384" t="s">
        <v>799</v>
      </c>
      <c r="AF44" s="400" t="s">
        <v>225</v>
      </c>
      <c r="AG44" s="400"/>
      <c r="AH44" s="354"/>
      <c r="AI44" s="354"/>
    </row>
    <row r="45" spans="1:35" s="192" customFormat="1" ht="138" customHeight="1" x14ac:dyDescent="0.15">
      <c r="A45" s="358"/>
      <c r="B45" s="382" t="s">
        <v>258</v>
      </c>
      <c r="C45" s="437" t="s">
        <v>259</v>
      </c>
      <c r="D45" s="395" t="s">
        <v>260</v>
      </c>
      <c r="E45" s="402">
        <v>45659</v>
      </c>
      <c r="F45" s="402">
        <v>46022</v>
      </c>
      <c r="G45" s="398">
        <f t="shared" si="20"/>
        <v>2</v>
      </c>
      <c r="H45" s="398" t="s">
        <v>110</v>
      </c>
      <c r="I45" s="364">
        <f t="shared" si="21"/>
        <v>0</v>
      </c>
      <c r="J45" s="395">
        <v>0</v>
      </c>
      <c r="K45" s="395">
        <v>0</v>
      </c>
      <c r="L45" s="395">
        <v>0</v>
      </c>
      <c r="M45" s="364">
        <f t="shared" si="22"/>
        <v>1</v>
      </c>
      <c r="N45" s="395">
        <v>0</v>
      </c>
      <c r="O45" s="395">
        <v>0</v>
      </c>
      <c r="P45" s="395">
        <v>1</v>
      </c>
      <c r="Q45" s="364">
        <f t="shared" si="23"/>
        <v>0</v>
      </c>
      <c r="R45" s="395">
        <v>0</v>
      </c>
      <c r="S45" s="395">
        <v>0</v>
      </c>
      <c r="T45" s="395">
        <v>0</v>
      </c>
      <c r="U45" s="364">
        <f t="shared" si="24"/>
        <v>1</v>
      </c>
      <c r="V45" s="395">
        <v>0</v>
      </c>
      <c r="W45" s="395">
        <v>0</v>
      </c>
      <c r="X45" s="395">
        <v>1</v>
      </c>
      <c r="Y45" s="372" t="s">
        <v>261</v>
      </c>
      <c r="Z45" s="401" t="s">
        <v>262</v>
      </c>
      <c r="AA45" s="367" t="s">
        <v>129</v>
      </c>
      <c r="AB45" s="368" t="s">
        <v>130</v>
      </c>
      <c r="AC45" s="369" t="s">
        <v>115</v>
      </c>
      <c r="AD45" s="370" t="s">
        <v>263</v>
      </c>
      <c r="AE45" s="384" t="s">
        <v>799</v>
      </c>
      <c r="AF45" s="400" t="s">
        <v>225</v>
      </c>
      <c r="AG45" s="400"/>
      <c r="AH45" s="354"/>
      <c r="AI45" s="354"/>
    </row>
    <row r="46" spans="1:35" s="192" customFormat="1" ht="116.25" customHeight="1" x14ac:dyDescent="0.15">
      <c r="A46" s="641"/>
      <c r="B46" s="382" t="s">
        <v>264</v>
      </c>
      <c r="C46" s="439" t="s">
        <v>265</v>
      </c>
      <c r="D46" s="440" t="s">
        <v>266</v>
      </c>
      <c r="E46" s="441">
        <v>45659</v>
      </c>
      <c r="F46" s="441">
        <v>46022</v>
      </c>
      <c r="G46" s="398">
        <f t="shared" si="20"/>
        <v>4</v>
      </c>
      <c r="H46" s="398" t="s">
        <v>267</v>
      </c>
      <c r="I46" s="364">
        <f t="shared" si="21"/>
        <v>1</v>
      </c>
      <c r="J46" s="395">
        <v>0</v>
      </c>
      <c r="K46" s="395">
        <v>0</v>
      </c>
      <c r="L46" s="395">
        <v>1</v>
      </c>
      <c r="M46" s="364">
        <f t="shared" si="22"/>
        <v>1</v>
      </c>
      <c r="N46" s="395">
        <v>0</v>
      </c>
      <c r="O46" s="395">
        <v>0</v>
      </c>
      <c r="P46" s="395">
        <v>1</v>
      </c>
      <c r="Q46" s="364">
        <f t="shared" si="23"/>
        <v>1</v>
      </c>
      <c r="R46" s="395">
        <v>0</v>
      </c>
      <c r="S46" s="395">
        <v>0</v>
      </c>
      <c r="T46" s="395">
        <v>1</v>
      </c>
      <c r="U46" s="364">
        <f t="shared" si="24"/>
        <v>1</v>
      </c>
      <c r="V46" s="395">
        <v>0</v>
      </c>
      <c r="W46" s="395">
        <v>0</v>
      </c>
      <c r="X46" s="395">
        <v>1</v>
      </c>
      <c r="Y46" s="372" t="s">
        <v>268</v>
      </c>
      <c r="Z46" s="372" t="s">
        <v>269</v>
      </c>
      <c r="AA46" s="367" t="s">
        <v>129</v>
      </c>
      <c r="AB46" s="368" t="s">
        <v>130</v>
      </c>
      <c r="AC46" s="369" t="s">
        <v>115</v>
      </c>
      <c r="AD46" s="370" t="s">
        <v>116</v>
      </c>
      <c r="AE46" s="384" t="s">
        <v>799</v>
      </c>
      <c r="AF46" s="400" t="s">
        <v>225</v>
      </c>
      <c r="AG46" s="400"/>
      <c r="AH46" s="354"/>
      <c r="AI46" s="354"/>
    </row>
    <row r="47" spans="1:35" s="192" customFormat="1" ht="32.25" customHeight="1" x14ac:dyDescent="0.15">
      <c r="A47" s="641"/>
      <c r="B47" s="442"/>
      <c r="C47" s="443"/>
      <c r="D47" s="444"/>
      <c r="E47" s="445"/>
      <c r="F47" s="445"/>
      <c r="G47" s="446"/>
      <c r="H47" s="446"/>
      <c r="I47" s="447"/>
      <c r="J47" s="448"/>
      <c r="K47" s="448"/>
      <c r="L47" s="448"/>
      <c r="M47" s="447"/>
      <c r="N47" s="448"/>
      <c r="O47" s="448"/>
      <c r="P47" s="448"/>
      <c r="Q47" s="447"/>
      <c r="R47" s="448"/>
      <c r="S47" s="448"/>
      <c r="T47" s="448"/>
      <c r="U47" s="447"/>
      <c r="V47" s="448"/>
      <c r="W47" s="448"/>
      <c r="X47" s="448"/>
      <c r="Y47" s="449"/>
      <c r="Z47" s="379"/>
      <c r="AA47" s="379"/>
      <c r="AB47" s="379"/>
      <c r="AC47" s="379"/>
      <c r="AD47" s="380"/>
      <c r="AE47" s="381"/>
      <c r="AF47" s="381"/>
      <c r="AG47" s="381"/>
      <c r="AH47" s="354"/>
      <c r="AI47" s="354"/>
    </row>
    <row r="48" spans="1:35" s="192" customFormat="1" ht="105" x14ac:dyDescent="0.15">
      <c r="A48" s="641"/>
      <c r="B48" s="366" t="s">
        <v>270</v>
      </c>
      <c r="C48" s="398" t="s">
        <v>775</v>
      </c>
      <c r="D48" s="374" t="s">
        <v>271</v>
      </c>
      <c r="E48" s="375">
        <v>45705</v>
      </c>
      <c r="F48" s="375">
        <v>45565</v>
      </c>
      <c r="G48" s="398">
        <f>+I48+M48+Q48+U48</f>
        <v>2</v>
      </c>
      <c r="H48" s="376" t="s">
        <v>176</v>
      </c>
      <c r="I48" s="364">
        <f t="shared" ref="I48:I54" si="25">+J48+K48+L48</f>
        <v>0</v>
      </c>
      <c r="J48" s="374"/>
      <c r="K48" s="374"/>
      <c r="L48" s="374"/>
      <c r="M48" s="364">
        <f>N48+O48+P48</f>
        <v>1</v>
      </c>
      <c r="N48" s="374"/>
      <c r="O48" s="374"/>
      <c r="P48" s="374">
        <v>1</v>
      </c>
      <c r="Q48" s="364">
        <f>R48+S48+T48</f>
        <v>1</v>
      </c>
      <c r="R48" s="374"/>
      <c r="S48" s="374"/>
      <c r="T48" s="374">
        <v>1</v>
      </c>
      <c r="U48" s="364">
        <f t="shared" ref="U48:U54" si="26">+V48+W48+X48</f>
        <v>0</v>
      </c>
      <c r="V48" s="374"/>
      <c r="W48" s="374"/>
      <c r="X48" s="374"/>
      <c r="Y48" s="366" t="s">
        <v>122</v>
      </c>
      <c r="Z48" s="376" t="s">
        <v>272</v>
      </c>
      <c r="AA48" s="367" t="s">
        <v>145</v>
      </c>
      <c r="AB48" s="368" t="s">
        <v>219</v>
      </c>
      <c r="AC48" s="369" t="s">
        <v>115</v>
      </c>
      <c r="AD48" s="370" t="s">
        <v>116</v>
      </c>
      <c r="AE48" s="374" t="s">
        <v>273</v>
      </c>
      <c r="AF48" s="374" t="s">
        <v>274</v>
      </c>
      <c r="AG48" s="374"/>
      <c r="AH48" s="354"/>
      <c r="AI48" s="354"/>
    </row>
    <row r="49" spans="1:35" s="192" customFormat="1" ht="165" x14ac:dyDescent="0.15">
      <c r="A49" s="641"/>
      <c r="B49" s="366" t="s">
        <v>275</v>
      </c>
      <c r="C49" s="374" t="s">
        <v>390</v>
      </c>
      <c r="D49" s="374" t="s">
        <v>800</v>
      </c>
      <c r="E49" s="375">
        <v>45839</v>
      </c>
      <c r="F49" s="375">
        <v>46006</v>
      </c>
      <c r="G49" s="398">
        <f t="shared" ref="G49:G54" si="27">+I49+M49+Q49+U49</f>
        <v>1</v>
      </c>
      <c r="H49" s="376" t="s">
        <v>176</v>
      </c>
      <c r="I49" s="364">
        <f t="shared" si="25"/>
        <v>0</v>
      </c>
      <c r="J49" s="374"/>
      <c r="K49" s="374"/>
      <c r="L49" s="374"/>
      <c r="M49" s="364">
        <f t="shared" ref="M49:M54" si="28">N49+O49+P49</f>
        <v>0</v>
      </c>
      <c r="N49" s="374"/>
      <c r="O49" s="374"/>
      <c r="P49" s="374"/>
      <c r="Q49" s="364">
        <f t="shared" ref="Q49:Q54" si="29">R49+S49+T49</f>
        <v>0</v>
      </c>
      <c r="R49" s="374"/>
      <c r="S49" s="374"/>
      <c r="T49" s="374"/>
      <c r="U49" s="364">
        <f t="shared" si="26"/>
        <v>1</v>
      </c>
      <c r="V49" s="374"/>
      <c r="W49" s="374"/>
      <c r="X49" s="374">
        <v>1</v>
      </c>
      <c r="Y49" s="366" t="s">
        <v>122</v>
      </c>
      <c r="Z49" s="376" t="s">
        <v>272</v>
      </c>
      <c r="AA49" s="367" t="s">
        <v>145</v>
      </c>
      <c r="AB49" s="368" t="s">
        <v>219</v>
      </c>
      <c r="AC49" s="369" t="s">
        <v>115</v>
      </c>
      <c r="AD49" s="370" t="s">
        <v>116</v>
      </c>
      <c r="AE49" s="374" t="s">
        <v>273</v>
      </c>
      <c r="AF49" s="374" t="s">
        <v>274</v>
      </c>
      <c r="AG49" s="374"/>
      <c r="AH49" s="354"/>
      <c r="AI49" s="354"/>
    </row>
    <row r="50" spans="1:35" s="192" customFormat="1" ht="120" x14ac:dyDescent="0.15">
      <c r="A50" s="358"/>
      <c r="B50" s="366" t="s">
        <v>276</v>
      </c>
      <c r="C50" s="403" t="s">
        <v>776</v>
      </c>
      <c r="D50" s="374" t="s">
        <v>277</v>
      </c>
      <c r="E50" s="375">
        <v>45748</v>
      </c>
      <c r="F50" s="375">
        <v>46006</v>
      </c>
      <c r="G50" s="398">
        <f t="shared" si="27"/>
        <v>3</v>
      </c>
      <c r="H50" s="374" t="s">
        <v>110</v>
      </c>
      <c r="I50" s="364">
        <f t="shared" si="25"/>
        <v>0</v>
      </c>
      <c r="J50" s="374"/>
      <c r="K50" s="374"/>
      <c r="L50" s="374"/>
      <c r="M50" s="364">
        <f t="shared" si="28"/>
        <v>1</v>
      </c>
      <c r="N50" s="374"/>
      <c r="O50" s="374"/>
      <c r="P50" s="374">
        <v>1</v>
      </c>
      <c r="Q50" s="364">
        <f t="shared" si="29"/>
        <v>1</v>
      </c>
      <c r="R50" s="374"/>
      <c r="S50" s="374"/>
      <c r="T50" s="374">
        <v>1</v>
      </c>
      <c r="U50" s="364">
        <f t="shared" si="26"/>
        <v>1</v>
      </c>
      <c r="V50" s="374"/>
      <c r="W50" s="374"/>
      <c r="X50" s="374">
        <v>1</v>
      </c>
      <c r="Y50" s="366" t="s">
        <v>122</v>
      </c>
      <c r="Z50" s="376" t="s">
        <v>272</v>
      </c>
      <c r="AA50" s="367" t="s">
        <v>145</v>
      </c>
      <c r="AB50" s="368" t="s">
        <v>219</v>
      </c>
      <c r="AC50" s="369" t="s">
        <v>115</v>
      </c>
      <c r="AD50" s="370" t="s">
        <v>116</v>
      </c>
      <c r="AE50" s="374" t="s">
        <v>273</v>
      </c>
      <c r="AF50" s="374" t="s">
        <v>274</v>
      </c>
      <c r="AG50" s="374"/>
      <c r="AH50" s="354"/>
      <c r="AI50" s="354"/>
    </row>
    <row r="51" spans="1:35" s="192" customFormat="1" ht="69" customHeight="1" x14ac:dyDescent="0.15">
      <c r="A51" s="358"/>
      <c r="B51" s="366" t="s">
        <v>278</v>
      </c>
      <c r="C51" s="403" t="s">
        <v>279</v>
      </c>
      <c r="D51" s="374" t="s">
        <v>280</v>
      </c>
      <c r="E51" s="375">
        <v>45703</v>
      </c>
      <c r="F51" s="375">
        <v>46006</v>
      </c>
      <c r="G51" s="398">
        <f t="shared" si="27"/>
        <v>4</v>
      </c>
      <c r="H51" s="376" t="s">
        <v>281</v>
      </c>
      <c r="I51" s="364">
        <f t="shared" si="25"/>
        <v>1</v>
      </c>
      <c r="J51" s="374"/>
      <c r="K51" s="374"/>
      <c r="L51" s="374">
        <v>1</v>
      </c>
      <c r="M51" s="364">
        <f t="shared" si="28"/>
        <v>1</v>
      </c>
      <c r="N51" s="374"/>
      <c r="O51" s="374"/>
      <c r="P51" s="374">
        <v>1</v>
      </c>
      <c r="Q51" s="364">
        <f t="shared" si="29"/>
        <v>1</v>
      </c>
      <c r="R51" s="374"/>
      <c r="S51" s="374"/>
      <c r="T51" s="374">
        <v>1</v>
      </c>
      <c r="U51" s="364">
        <f t="shared" si="26"/>
        <v>1</v>
      </c>
      <c r="V51" s="374"/>
      <c r="W51" s="374"/>
      <c r="X51" s="374">
        <v>1</v>
      </c>
      <c r="Y51" s="366" t="s">
        <v>282</v>
      </c>
      <c r="Z51" s="376" t="s">
        <v>272</v>
      </c>
      <c r="AA51" s="367" t="s">
        <v>145</v>
      </c>
      <c r="AB51" s="368" t="s">
        <v>219</v>
      </c>
      <c r="AC51" s="369" t="s">
        <v>115</v>
      </c>
      <c r="AD51" s="370" t="s">
        <v>116</v>
      </c>
      <c r="AE51" s="374" t="s">
        <v>273</v>
      </c>
      <c r="AF51" s="374" t="s">
        <v>274</v>
      </c>
      <c r="AG51" s="374"/>
      <c r="AH51" s="354"/>
      <c r="AI51" s="354"/>
    </row>
    <row r="52" spans="1:35" s="192" customFormat="1" ht="51.75" customHeight="1" x14ac:dyDescent="0.15">
      <c r="A52" s="358"/>
      <c r="B52" s="366" t="s">
        <v>283</v>
      </c>
      <c r="C52" s="430" t="s">
        <v>288</v>
      </c>
      <c r="D52" s="374" t="s">
        <v>289</v>
      </c>
      <c r="E52" s="375">
        <v>45672</v>
      </c>
      <c r="F52" s="375">
        <v>46006</v>
      </c>
      <c r="G52" s="398">
        <f t="shared" si="27"/>
        <v>4</v>
      </c>
      <c r="H52" s="376" t="s">
        <v>281</v>
      </c>
      <c r="I52" s="364">
        <f t="shared" si="25"/>
        <v>1</v>
      </c>
      <c r="J52" s="374"/>
      <c r="K52" s="374"/>
      <c r="L52" s="374">
        <v>1</v>
      </c>
      <c r="M52" s="364">
        <f t="shared" si="28"/>
        <v>1</v>
      </c>
      <c r="N52" s="374"/>
      <c r="O52" s="374"/>
      <c r="P52" s="374">
        <v>1</v>
      </c>
      <c r="Q52" s="364">
        <f t="shared" si="29"/>
        <v>1</v>
      </c>
      <c r="R52" s="374"/>
      <c r="S52" s="374"/>
      <c r="T52" s="374">
        <v>1</v>
      </c>
      <c r="U52" s="364">
        <f t="shared" si="26"/>
        <v>1</v>
      </c>
      <c r="V52" s="374"/>
      <c r="W52" s="374"/>
      <c r="X52" s="374">
        <v>1</v>
      </c>
      <c r="Y52" s="366" t="s">
        <v>128</v>
      </c>
      <c r="Z52" s="376" t="s">
        <v>272</v>
      </c>
      <c r="AA52" s="367" t="s">
        <v>145</v>
      </c>
      <c r="AB52" s="368" t="s">
        <v>219</v>
      </c>
      <c r="AC52" s="369" t="s">
        <v>115</v>
      </c>
      <c r="AD52" s="370" t="s">
        <v>116</v>
      </c>
      <c r="AE52" s="374" t="s">
        <v>273</v>
      </c>
      <c r="AF52" s="374" t="s">
        <v>274</v>
      </c>
      <c r="AG52" s="374"/>
      <c r="AH52" s="354"/>
      <c r="AI52" s="354"/>
    </row>
    <row r="53" spans="1:35" s="192" customFormat="1" ht="65.5" customHeight="1" x14ac:dyDescent="0.15">
      <c r="A53" s="358"/>
      <c r="B53" s="366" t="s">
        <v>287</v>
      </c>
      <c r="C53" s="430" t="s">
        <v>786</v>
      </c>
      <c r="D53" s="374" t="s">
        <v>801</v>
      </c>
      <c r="E53" s="375">
        <v>45672</v>
      </c>
      <c r="F53" s="375">
        <v>46006</v>
      </c>
      <c r="G53" s="398">
        <f t="shared" si="27"/>
        <v>4</v>
      </c>
      <c r="H53" s="376" t="s">
        <v>281</v>
      </c>
      <c r="I53" s="364">
        <f t="shared" si="25"/>
        <v>1</v>
      </c>
      <c r="J53" s="374"/>
      <c r="K53" s="374"/>
      <c r="L53" s="374">
        <v>1</v>
      </c>
      <c r="M53" s="364">
        <f t="shared" si="28"/>
        <v>1</v>
      </c>
      <c r="N53" s="374"/>
      <c r="O53" s="374"/>
      <c r="P53" s="374">
        <v>1</v>
      </c>
      <c r="Q53" s="364">
        <f t="shared" si="29"/>
        <v>1</v>
      </c>
      <c r="R53" s="374"/>
      <c r="S53" s="374"/>
      <c r="T53" s="374">
        <v>1</v>
      </c>
      <c r="U53" s="364">
        <f t="shared" si="26"/>
        <v>1</v>
      </c>
      <c r="V53" s="374"/>
      <c r="W53" s="374"/>
      <c r="X53" s="374">
        <v>1</v>
      </c>
      <c r="Y53" s="366" t="s">
        <v>128</v>
      </c>
      <c r="Z53" s="376" t="s">
        <v>272</v>
      </c>
      <c r="AA53" s="367" t="s">
        <v>145</v>
      </c>
      <c r="AB53" s="368" t="s">
        <v>219</v>
      </c>
      <c r="AC53" s="369" t="s">
        <v>115</v>
      </c>
      <c r="AD53" s="370" t="s">
        <v>116</v>
      </c>
      <c r="AE53" s="374" t="s">
        <v>273</v>
      </c>
      <c r="AF53" s="374" t="s">
        <v>274</v>
      </c>
      <c r="AG53" s="374"/>
      <c r="AH53" s="354"/>
      <c r="AI53" s="354"/>
    </row>
    <row r="54" spans="1:35" s="192" customFormat="1" ht="105" x14ac:dyDescent="0.15">
      <c r="A54" s="358"/>
      <c r="B54" s="366" t="s">
        <v>290</v>
      </c>
      <c r="C54" s="430" t="s">
        <v>293</v>
      </c>
      <c r="D54" s="71" t="s">
        <v>785</v>
      </c>
      <c r="E54" s="375">
        <v>45672</v>
      </c>
      <c r="F54" s="375">
        <v>46006</v>
      </c>
      <c r="G54" s="398">
        <f t="shared" si="27"/>
        <v>4</v>
      </c>
      <c r="H54" s="376" t="s">
        <v>281</v>
      </c>
      <c r="I54" s="364">
        <f t="shared" si="25"/>
        <v>1</v>
      </c>
      <c r="J54" s="374"/>
      <c r="K54" s="374"/>
      <c r="L54" s="374">
        <v>1</v>
      </c>
      <c r="M54" s="364">
        <f t="shared" si="28"/>
        <v>1</v>
      </c>
      <c r="N54" s="374"/>
      <c r="O54" s="374"/>
      <c r="P54" s="374">
        <v>1</v>
      </c>
      <c r="Q54" s="364">
        <f t="shared" si="29"/>
        <v>1</v>
      </c>
      <c r="R54" s="374"/>
      <c r="S54" s="374"/>
      <c r="T54" s="374">
        <v>1</v>
      </c>
      <c r="U54" s="364">
        <f t="shared" si="26"/>
        <v>1</v>
      </c>
      <c r="V54" s="374"/>
      <c r="W54" s="374"/>
      <c r="X54" s="374">
        <v>1</v>
      </c>
      <c r="Y54" s="366" t="s">
        <v>128</v>
      </c>
      <c r="Z54" s="376" t="s">
        <v>272</v>
      </c>
      <c r="AA54" s="367" t="s">
        <v>145</v>
      </c>
      <c r="AB54" s="368" t="s">
        <v>219</v>
      </c>
      <c r="AC54" s="369" t="s">
        <v>115</v>
      </c>
      <c r="AD54" s="370" t="s">
        <v>116</v>
      </c>
      <c r="AE54" s="374" t="s">
        <v>273</v>
      </c>
      <c r="AF54" s="374" t="s">
        <v>274</v>
      </c>
      <c r="AG54" s="374"/>
      <c r="AH54" s="354"/>
      <c r="AI54" s="354"/>
    </row>
    <row r="55" spans="1:35" s="557" customFormat="1" ht="105" x14ac:dyDescent="0.15">
      <c r="A55" s="545"/>
      <c r="B55" s="546"/>
      <c r="C55" s="547" t="s">
        <v>284</v>
      </c>
      <c r="D55" s="548" t="s">
        <v>777</v>
      </c>
      <c r="E55" s="549">
        <v>45703</v>
      </c>
      <c r="F55" s="549">
        <v>46006</v>
      </c>
      <c r="G55" s="398">
        <f>+I55+M55+Q55+U55</f>
        <v>200</v>
      </c>
      <c r="H55" s="551" t="s">
        <v>286</v>
      </c>
      <c r="I55" s="364">
        <f>+J55+K55+L55</f>
        <v>30</v>
      </c>
      <c r="J55" s="548"/>
      <c r="K55" s="548"/>
      <c r="L55" s="548">
        <v>30</v>
      </c>
      <c r="M55" s="364">
        <f>N55+O55+P55</f>
        <v>70</v>
      </c>
      <c r="N55" s="548"/>
      <c r="O55" s="548"/>
      <c r="P55" s="548">
        <v>70</v>
      </c>
      <c r="Q55" s="364">
        <f>R55+S55+T55</f>
        <v>50</v>
      </c>
      <c r="R55" s="548"/>
      <c r="S55" s="548"/>
      <c r="T55" s="548">
        <v>50</v>
      </c>
      <c r="U55" s="364">
        <f>+V55+W55+X55</f>
        <v>50</v>
      </c>
      <c r="V55" s="548"/>
      <c r="W55" s="548"/>
      <c r="X55" s="548">
        <v>50</v>
      </c>
      <c r="Y55" s="546" t="s">
        <v>282</v>
      </c>
      <c r="Z55" s="551" t="s">
        <v>272</v>
      </c>
      <c r="AA55" s="552" t="s">
        <v>145</v>
      </c>
      <c r="AB55" s="553" t="s">
        <v>219</v>
      </c>
      <c r="AC55" s="554" t="s">
        <v>115</v>
      </c>
      <c r="AD55" s="555" t="s">
        <v>116</v>
      </c>
      <c r="AE55" s="374" t="s">
        <v>273</v>
      </c>
      <c r="AF55" s="374" t="s">
        <v>274</v>
      </c>
      <c r="AG55" s="548" t="s">
        <v>784</v>
      </c>
      <c r="AH55" s="556"/>
      <c r="AI55" s="556"/>
    </row>
    <row r="56" spans="1:35" x14ac:dyDescent="0.2">
      <c r="A56" s="511"/>
      <c r="B56" s="512"/>
      <c r="C56" s="512"/>
      <c r="D56" s="512"/>
      <c r="E56" s="512"/>
      <c r="F56" s="512"/>
      <c r="G56" s="512"/>
      <c r="H56" s="512"/>
      <c r="I56" s="512"/>
      <c r="J56" s="512"/>
      <c r="K56" s="512"/>
      <c r="L56" s="512"/>
      <c r="M56" s="512"/>
      <c r="N56" s="512"/>
      <c r="O56" s="512"/>
      <c r="P56" s="512"/>
      <c r="Q56" s="512"/>
      <c r="R56" s="512"/>
      <c r="S56" s="512"/>
      <c r="T56" s="512"/>
      <c r="U56" s="512"/>
      <c r="V56" s="512"/>
      <c r="W56" s="512"/>
      <c r="X56" s="513"/>
      <c r="Y56" s="347"/>
      <c r="Z56" s="75"/>
      <c r="AA56" s="75"/>
      <c r="AB56" s="302"/>
      <c r="AC56" s="302"/>
      <c r="AD56" s="75"/>
      <c r="AE56" s="77"/>
      <c r="AF56" s="77"/>
      <c r="AG56" s="77"/>
    </row>
  </sheetData>
  <autoFilter ref="A1:AG22" xr:uid="{00000000-0001-0000-0100-000000000000}">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14">
    <mergeCell ref="A5:A7"/>
    <mergeCell ref="A14:A16"/>
    <mergeCell ref="E3:F3"/>
    <mergeCell ref="A46:A49"/>
    <mergeCell ref="A24:A25"/>
    <mergeCell ref="A31:A32"/>
    <mergeCell ref="A2:AF2"/>
    <mergeCell ref="G3:X3"/>
    <mergeCell ref="A1:B1"/>
    <mergeCell ref="A3:A4"/>
    <mergeCell ref="B3:D3"/>
    <mergeCell ref="AE3:AF3"/>
    <mergeCell ref="D1:AF1"/>
    <mergeCell ref="Y3:Y4"/>
  </mergeCells>
  <phoneticPr fontId="25" type="noConversion"/>
  <dataValidations count="1">
    <dataValidation type="list" allowBlank="1" showInputMessage="1" showErrorMessage="1" sqref="Y87:Y91" xr:uid="{D6E1AE58-E91A-4734-9B08-7FD6E95FB4A7}">
      <formula1>Planes_ins</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AF98420-49AC-4E3F-9631-D92FC1F24639}">
          <x14:formula1>
            <xm:f>'Lista desplegable'!$B$22:$B$32</xm:f>
          </x14:formula1>
          <xm:sqref>Y13 Y30 Y23 Y35 Y7:Y8</xm:sqref>
        </x14:dataValidation>
        <x14:dataValidation type="list" allowBlank="1" showInputMessage="1" showErrorMessage="1" xr:uid="{D46218BB-30C0-4067-9473-E3BFAC599F2B}">
          <x14:formula1>
            <xm:f>'Lista desplegable'!$B$22:$B$33</xm:f>
          </x14:formula1>
          <xm:sqref>Y11</xm:sqref>
        </x14:dataValidation>
        <x14:dataValidation type="list" allowBlank="1" showInputMessage="1" showErrorMessage="1" xr:uid="{0747AF79-AF93-4476-9AA0-846DB1D011BE}">
          <x14:formula1>
            <xm:f>'Lista desplegable'!$B$2:$B$20</xm:f>
          </x14:formula1>
          <xm:sqref>Z7:Z9</xm:sqref>
        </x14:dataValidation>
        <x14:dataValidation type="list" allowBlank="1" showInputMessage="1" showErrorMessage="1" xr:uid="{77184740-67FC-423F-BACB-E070A2468203}">
          <x14:formula1>
            <xm:f>'Lista desplegable'!$B$36:$B$40</xm:f>
          </x14:formula1>
          <xm:sqref>AA7:AA9</xm:sqref>
        </x14:dataValidation>
        <x14:dataValidation type="list" allowBlank="1" showInputMessage="1" showErrorMessage="1" xr:uid="{BB3A60EF-AD9F-4B46-9AE7-89E3D1AD77F0}">
          <x14:formula1>
            <xm:f>'Lista desplegable'!$C$36:$C$40</xm:f>
          </x14:formula1>
          <xm:sqref>AB7:AB9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6"/>
  <sheetViews>
    <sheetView zoomScale="110" zoomScaleNormal="110" workbookViewId="0">
      <pane xSplit="3" ySplit="1" topLeftCell="D87" activePane="bottomRight" state="frozenSplit"/>
      <selection pane="topRight" activeCell="C1" sqref="C1"/>
      <selection pane="bottomLeft" activeCell="A2" sqref="A2"/>
      <selection pane="bottomRight" activeCell="D91" sqref="D91"/>
    </sheetView>
  </sheetViews>
  <sheetFormatPr baseColWidth="10" defaultColWidth="11.5" defaultRowHeight="12" x14ac:dyDescent="0.2"/>
  <cols>
    <col min="1" max="1" width="1.1640625" style="452" customWidth="1"/>
    <col min="2" max="2" width="11.83203125" style="509" customWidth="1"/>
    <col min="3" max="3" width="41.83203125" style="452" customWidth="1"/>
    <col min="4" max="4" width="3.5" style="510" bestFit="1" customWidth="1"/>
    <col min="5" max="5" width="14.83203125" style="452" customWidth="1"/>
    <col min="6" max="6" width="47.1640625" style="535" customWidth="1"/>
    <col min="7" max="7" width="20.83203125" style="602" customWidth="1"/>
    <col min="8" max="8" width="21.1640625" style="602" customWidth="1"/>
    <col min="9" max="9" width="36.5" style="565" customWidth="1"/>
    <col min="10" max="16384" width="11.5" style="452"/>
  </cols>
  <sheetData>
    <row r="1" spans="2:9" ht="35.25" customHeight="1" thickBot="1" x14ac:dyDescent="0.25">
      <c r="B1" s="450" t="s">
        <v>33</v>
      </c>
      <c r="C1" s="450" t="s">
        <v>72</v>
      </c>
      <c r="D1" s="698" t="s">
        <v>294</v>
      </c>
      <c r="E1" s="699"/>
      <c r="F1" s="517" t="s">
        <v>295</v>
      </c>
      <c r="G1" s="451" t="s">
        <v>296</v>
      </c>
      <c r="H1" s="451" t="s">
        <v>297</v>
      </c>
      <c r="I1" s="563" t="s">
        <v>298</v>
      </c>
    </row>
    <row r="2" spans="2:9" ht="39" x14ac:dyDescent="0.2">
      <c r="B2" s="453"/>
      <c r="C2" s="454" t="s">
        <v>299</v>
      </c>
      <c r="D2" s="700" t="s">
        <v>74</v>
      </c>
      <c r="E2" s="701"/>
      <c r="F2" s="518" t="s">
        <v>76</v>
      </c>
      <c r="G2" s="454" t="s">
        <v>78</v>
      </c>
      <c r="H2" s="454" t="s">
        <v>79</v>
      </c>
      <c r="I2" s="536" t="s">
        <v>81</v>
      </c>
    </row>
    <row r="3" spans="2:9" ht="27.75" customHeight="1" x14ac:dyDescent="0.2">
      <c r="B3" s="642" t="str">
        <f>+'2. PAI 2025'!B5</f>
        <v>DG1</v>
      </c>
      <c r="C3" s="678" t="str">
        <f>+'2. PAI 2025'!C5</f>
        <v>Plan Estratégico de Comunicaciones</v>
      </c>
      <c r="D3" s="455">
        <v>1</v>
      </c>
      <c r="E3" s="456" t="s">
        <v>300</v>
      </c>
      <c r="F3" s="519" t="s">
        <v>108</v>
      </c>
      <c r="G3" s="457">
        <v>45664</v>
      </c>
      <c r="H3" s="457">
        <v>45716</v>
      </c>
      <c r="I3" s="538" t="s">
        <v>117</v>
      </c>
    </row>
    <row r="4" spans="2:9" ht="27.75" customHeight="1" x14ac:dyDescent="0.2">
      <c r="B4" s="643"/>
      <c r="C4" s="679"/>
      <c r="D4" s="455">
        <v>2</v>
      </c>
      <c r="E4" s="456" t="s">
        <v>301</v>
      </c>
      <c r="F4" s="519" t="s">
        <v>302</v>
      </c>
      <c r="G4" s="457">
        <v>45664</v>
      </c>
      <c r="H4" s="457">
        <v>45747</v>
      </c>
      <c r="I4" s="538" t="s">
        <v>117</v>
      </c>
    </row>
    <row r="5" spans="2:9" ht="27.75" customHeight="1" x14ac:dyDescent="0.2">
      <c r="B5" s="643"/>
      <c r="C5" s="679"/>
      <c r="D5" s="455">
        <v>3</v>
      </c>
      <c r="E5" s="456" t="s">
        <v>301</v>
      </c>
      <c r="F5" s="519" t="s">
        <v>302</v>
      </c>
      <c r="G5" s="457">
        <v>45748</v>
      </c>
      <c r="H5" s="457">
        <v>45838</v>
      </c>
      <c r="I5" s="538" t="s">
        <v>303</v>
      </c>
    </row>
    <row r="6" spans="2:9" ht="27.75" customHeight="1" x14ac:dyDescent="0.2">
      <c r="B6" s="643"/>
      <c r="C6" s="679"/>
      <c r="D6" s="455">
        <v>4</v>
      </c>
      <c r="E6" s="456" t="s">
        <v>301</v>
      </c>
      <c r="F6" s="519" t="s">
        <v>302</v>
      </c>
      <c r="G6" s="457">
        <v>45839</v>
      </c>
      <c r="H6" s="457">
        <v>45930</v>
      </c>
      <c r="I6" s="538" t="s">
        <v>303</v>
      </c>
    </row>
    <row r="7" spans="2:9" ht="27.75" customHeight="1" thickBot="1" x14ac:dyDescent="0.25">
      <c r="B7" s="643"/>
      <c r="C7" s="679"/>
      <c r="D7" s="500">
        <v>5</v>
      </c>
      <c r="E7" s="559" t="s">
        <v>301</v>
      </c>
      <c r="F7" s="533" t="s">
        <v>302</v>
      </c>
      <c r="G7" s="501">
        <v>45931</v>
      </c>
      <c r="H7" s="501">
        <v>46022</v>
      </c>
      <c r="I7" s="543" t="s">
        <v>303</v>
      </c>
    </row>
    <row r="8" spans="2:9" ht="26" x14ac:dyDescent="0.2">
      <c r="B8" s="683" t="str">
        <f>+'2. PAI 2025'!B6</f>
        <v>DG2</v>
      </c>
      <c r="C8" s="686" t="str">
        <f>+'2. PAI 2025'!C6</f>
        <v>Elaborar informes de implementación de la estrategia de capacitaciones de la Entidad "Ruta de la Democratización de las Compras Públicas"</v>
      </c>
      <c r="D8" s="454">
        <v>1</v>
      </c>
      <c r="E8" s="461" t="s">
        <v>300</v>
      </c>
      <c r="F8" s="521" t="s">
        <v>304</v>
      </c>
      <c r="G8" s="462">
        <v>45659</v>
      </c>
      <c r="H8" s="462">
        <v>45747</v>
      </c>
      <c r="I8" s="609" t="s">
        <v>305</v>
      </c>
    </row>
    <row r="9" spans="2:9" ht="26" x14ac:dyDescent="0.2">
      <c r="B9" s="684"/>
      <c r="C9" s="687"/>
      <c r="D9" s="455">
        <v>2</v>
      </c>
      <c r="E9" s="456" t="s">
        <v>267</v>
      </c>
      <c r="F9" s="519" t="s">
        <v>306</v>
      </c>
      <c r="G9" s="463">
        <v>45659</v>
      </c>
      <c r="H9" s="463">
        <v>45747</v>
      </c>
      <c r="I9" s="610" t="s">
        <v>305</v>
      </c>
    </row>
    <row r="10" spans="2:9" ht="26" x14ac:dyDescent="0.2">
      <c r="B10" s="684"/>
      <c r="C10" s="687"/>
      <c r="D10" s="455">
        <v>3</v>
      </c>
      <c r="E10" s="456" t="s">
        <v>267</v>
      </c>
      <c r="F10" s="519" t="s">
        <v>306</v>
      </c>
      <c r="G10" s="463">
        <v>45748</v>
      </c>
      <c r="H10" s="463">
        <v>45838</v>
      </c>
      <c r="I10" s="610" t="s">
        <v>305</v>
      </c>
    </row>
    <row r="11" spans="2:9" ht="26" x14ac:dyDescent="0.2">
      <c r="B11" s="684"/>
      <c r="C11" s="687"/>
      <c r="D11" s="455">
        <v>4</v>
      </c>
      <c r="E11" s="456" t="s">
        <v>267</v>
      </c>
      <c r="F11" s="519" t="s">
        <v>306</v>
      </c>
      <c r="G11" s="463">
        <v>45839</v>
      </c>
      <c r="H11" s="463">
        <v>45930</v>
      </c>
      <c r="I11" s="610" t="s">
        <v>305</v>
      </c>
    </row>
    <row r="12" spans="2:9" ht="27" thickBot="1" x14ac:dyDescent="0.25">
      <c r="B12" s="685"/>
      <c r="C12" s="688"/>
      <c r="D12" s="458">
        <v>5</v>
      </c>
      <c r="E12" s="459" t="s">
        <v>267</v>
      </c>
      <c r="F12" s="520" t="s">
        <v>306</v>
      </c>
      <c r="G12" s="464">
        <v>45931</v>
      </c>
      <c r="H12" s="464">
        <v>46022</v>
      </c>
      <c r="I12" s="611" t="s">
        <v>305</v>
      </c>
    </row>
    <row r="13" spans="2:9" ht="26" x14ac:dyDescent="0.2">
      <c r="B13" s="695" t="str">
        <f>+'2. PAI 2025'!B7</f>
        <v>DG3</v>
      </c>
      <c r="C13" s="692" t="str">
        <f>+'2. PAI 2025'!C7</f>
        <v>Elaborar e implementar el Programa de Transparencia y Ética Pública</v>
      </c>
      <c r="D13" s="506">
        <v>1</v>
      </c>
      <c r="E13" s="477" t="s">
        <v>300</v>
      </c>
      <c r="F13" s="525" t="s">
        <v>307</v>
      </c>
      <c r="G13" s="505">
        <v>45672</v>
      </c>
      <c r="H13" s="560">
        <v>45838</v>
      </c>
      <c r="I13" s="544" t="s">
        <v>308</v>
      </c>
    </row>
    <row r="14" spans="2:9" ht="26" x14ac:dyDescent="0.2">
      <c r="B14" s="696"/>
      <c r="C14" s="693"/>
      <c r="D14" s="455">
        <v>2</v>
      </c>
      <c r="E14" s="456" t="s">
        <v>300</v>
      </c>
      <c r="F14" s="519" t="s">
        <v>309</v>
      </c>
      <c r="G14" s="467">
        <v>45839</v>
      </c>
      <c r="H14" s="457">
        <v>45930</v>
      </c>
      <c r="I14" s="538" t="s">
        <v>308</v>
      </c>
    </row>
    <row r="15" spans="2:9" ht="27" thickBot="1" x14ac:dyDescent="0.25">
      <c r="B15" s="697"/>
      <c r="C15" s="694"/>
      <c r="D15" s="458">
        <v>3</v>
      </c>
      <c r="E15" s="459" t="s">
        <v>300</v>
      </c>
      <c r="F15" s="520" t="s">
        <v>310</v>
      </c>
      <c r="G15" s="468">
        <v>45931</v>
      </c>
      <c r="H15" s="460">
        <v>46022</v>
      </c>
      <c r="I15" s="539" t="s">
        <v>308</v>
      </c>
    </row>
    <row r="16" spans="2:9" ht="26" x14ac:dyDescent="0.2">
      <c r="B16" s="695" t="str">
        <f>+'2. PAI 2025'!B8</f>
        <v>DG4</v>
      </c>
      <c r="C16" s="692" t="str">
        <f>+'2. PAI 2025'!C8</f>
        <v>Documentar el Sistema Integrado de Gestión</v>
      </c>
      <c r="D16" s="454">
        <v>1</v>
      </c>
      <c r="E16" s="461" t="s">
        <v>300</v>
      </c>
      <c r="F16" s="521" t="s">
        <v>311</v>
      </c>
      <c r="G16" s="465">
        <v>45672</v>
      </c>
      <c r="H16" s="466">
        <v>45716</v>
      </c>
      <c r="I16" s="537" t="s">
        <v>308</v>
      </c>
    </row>
    <row r="17" spans="2:9" ht="26" x14ac:dyDescent="0.2">
      <c r="B17" s="696"/>
      <c r="C17" s="693"/>
      <c r="D17" s="455">
        <v>2</v>
      </c>
      <c r="E17" s="456" t="s">
        <v>301</v>
      </c>
      <c r="F17" s="519" t="s">
        <v>312</v>
      </c>
      <c r="G17" s="467">
        <v>45672</v>
      </c>
      <c r="H17" s="457">
        <v>45777</v>
      </c>
      <c r="I17" s="538" t="s">
        <v>308</v>
      </c>
    </row>
    <row r="18" spans="2:9" ht="26" x14ac:dyDescent="0.2">
      <c r="B18" s="696"/>
      <c r="C18" s="693"/>
      <c r="D18" s="455">
        <v>3</v>
      </c>
      <c r="E18" s="456" t="s">
        <v>300</v>
      </c>
      <c r="F18" s="519" t="s">
        <v>313</v>
      </c>
      <c r="G18" s="467">
        <v>45672</v>
      </c>
      <c r="H18" s="457">
        <v>45838</v>
      </c>
      <c r="I18" s="538" t="s">
        <v>308</v>
      </c>
    </row>
    <row r="19" spans="2:9" ht="27" thickBot="1" x14ac:dyDescent="0.25">
      <c r="B19" s="697"/>
      <c r="C19" s="694"/>
      <c r="D19" s="458">
        <v>4</v>
      </c>
      <c r="E19" s="459" t="s">
        <v>300</v>
      </c>
      <c r="F19" s="520" t="s">
        <v>766</v>
      </c>
      <c r="G19" s="468">
        <v>45672</v>
      </c>
      <c r="H19" s="460">
        <v>46022</v>
      </c>
      <c r="I19" s="539" t="s">
        <v>308</v>
      </c>
    </row>
    <row r="20" spans="2:9" ht="40" customHeight="1" thickBot="1" x14ac:dyDescent="0.25">
      <c r="B20" s="561" t="s">
        <v>314</v>
      </c>
      <c r="C20" s="603" t="str">
        <f>+'2. PAI 2025'!C9</f>
        <v>Formulación del Plan de Mejoramiento FURAG de las políticas del MIPG</v>
      </c>
      <c r="D20" s="595">
        <v>1</v>
      </c>
      <c r="E20" s="596" t="s">
        <v>300</v>
      </c>
      <c r="F20" s="597" t="s">
        <v>315</v>
      </c>
      <c r="G20" s="598">
        <v>45839</v>
      </c>
      <c r="H20" s="599">
        <v>45930</v>
      </c>
      <c r="I20" s="600" t="s">
        <v>308</v>
      </c>
    </row>
    <row r="21" spans="2:9" ht="81.75" customHeight="1" thickBot="1" x14ac:dyDescent="0.25">
      <c r="B21" s="469" t="str">
        <f>+'2. PAI 2025'!B10</f>
        <v>DG6</v>
      </c>
      <c r="C21" s="470" t="str">
        <f>+'2. PAI 2025'!C10</f>
        <v>5.29 Elaborar una propuesta normativa de Compra Pública para la Innovación (CPI) que permita la inversión pública en I+D y la  superación de barreras a la CPI.</v>
      </c>
      <c r="D21" s="471">
        <v>1</v>
      </c>
      <c r="E21" s="472" t="s">
        <v>300</v>
      </c>
      <c r="F21" s="522" t="s">
        <v>142</v>
      </c>
      <c r="G21" s="601">
        <v>45659</v>
      </c>
      <c r="H21" s="601">
        <v>45930</v>
      </c>
      <c r="I21" s="564" t="s">
        <v>147</v>
      </c>
    </row>
    <row r="22" spans="2:9" ht="53.25" customHeight="1" x14ac:dyDescent="0.2">
      <c r="B22" s="652" t="str">
        <f>+'2. PAI 2025'!B11</f>
        <v>DG7</v>
      </c>
      <c r="C22" s="690" t="str">
        <f>+'2. PAI 2025'!C11</f>
        <v>Realizar gestiones estratégicas en el marco de las relaciones y Cooperación Internacional para la ANCP-CEE para fortalecer las compras y contratación pública</v>
      </c>
      <c r="D22" s="454">
        <v>1</v>
      </c>
      <c r="E22" s="461" t="s">
        <v>300</v>
      </c>
      <c r="F22" s="521" t="s">
        <v>316</v>
      </c>
      <c r="G22" s="462">
        <v>45659</v>
      </c>
      <c r="H22" s="462">
        <v>45838</v>
      </c>
      <c r="I22" s="537" t="s">
        <v>317</v>
      </c>
    </row>
    <row r="23" spans="2:9" ht="53.25" customHeight="1" thickBot="1" x14ac:dyDescent="0.25">
      <c r="B23" s="689"/>
      <c r="C23" s="691"/>
      <c r="D23" s="458">
        <v>2</v>
      </c>
      <c r="E23" s="459" t="s">
        <v>300</v>
      </c>
      <c r="F23" s="520" t="s">
        <v>316</v>
      </c>
      <c r="G23" s="460">
        <v>45839</v>
      </c>
      <c r="H23" s="460">
        <v>46022</v>
      </c>
      <c r="I23" s="539" t="s">
        <v>317</v>
      </c>
    </row>
    <row r="24" spans="2:9" ht="26" x14ac:dyDescent="0.2">
      <c r="B24" s="680" t="str">
        <f>+'2. PAI 2025'!B12</f>
        <v>DG 8</v>
      </c>
      <c r="C24" s="681" t="str">
        <f>+'2. PAI 2025'!C12</f>
        <v xml:space="preserve">Formular, ejecutar, actualizar y evaluar el Plan Anual de Auditoría basada en riesgos 2025 aprobado por el Comité Institucional de Coordinación de Control Interno CICCI . </v>
      </c>
      <c r="D24" s="454">
        <v>1</v>
      </c>
      <c r="E24" s="461" t="s">
        <v>318</v>
      </c>
      <c r="F24" s="521" t="s">
        <v>319</v>
      </c>
      <c r="G24" s="466">
        <v>45659</v>
      </c>
      <c r="H24" s="466">
        <v>45688</v>
      </c>
      <c r="I24" s="537" t="s">
        <v>320</v>
      </c>
    </row>
    <row r="25" spans="2:9" ht="26" x14ac:dyDescent="0.2">
      <c r="B25" s="643"/>
      <c r="C25" s="679"/>
      <c r="D25" s="455">
        <v>2</v>
      </c>
      <c r="E25" s="456" t="s">
        <v>321</v>
      </c>
      <c r="F25" s="519" t="s">
        <v>322</v>
      </c>
      <c r="G25" s="457">
        <v>45689</v>
      </c>
      <c r="H25" s="457">
        <v>45716</v>
      </c>
      <c r="I25" s="538" t="s">
        <v>320</v>
      </c>
    </row>
    <row r="26" spans="2:9" ht="26" x14ac:dyDescent="0.2">
      <c r="B26" s="643"/>
      <c r="C26" s="679"/>
      <c r="D26" s="455">
        <v>3</v>
      </c>
      <c r="E26" s="456" t="s">
        <v>321</v>
      </c>
      <c r="F26" s="519" t="s">
        <v>322</v>
      </c>
      <c r="G26" s="457">
        <v>45717</v>
      </c>
      <c r="H26" s="457">
        <v>45747</v>
      </c>
      <c r="I26" s="538" t="s">
        <v>320</v>
      </c>
    </row>
    <row r="27" spans="2:9" ht="26" x14ac:dyDescent="0.2">
      <c r="B27" s="643"/>
      <c r="C27" s="679"/>
      <c r="D27" s="455">
        <v>4</v>
      </c>
      <c r="E27" s="456" t="s">
        <v>321</v>
      </c>
      <c r="F27" s="519" t="s">
        <v>322</v>
      </c>
      <c r="G27" s="457">
        <v>45748</v>
      </c>
      <c r="H27" s="457">
        <v>45777</v>
      </c>
      <c r="I27" s="538" t="s">
        <v>320</v>
      </c>
    </row>
    <row r="28" spans="2:9" ht="26" x14ac:dyDescent="0.2">
      <c r="B28" s="643"/>
      <c r="C28" s="679"/>
      <c r="D28" s="455">
        <v>5</v>
      </c>
      <c r="E28" s="456" t="s">
        <v>321</v>
      </c>
      <c r="F28" s="519" t="s">
        <v>322</v>
      </c>
      <c r="G28" s="457">
        <v>45778</v>
      </c>
      <c r="H28" s="457">
        <v>45808</v>
      </c>
      <c r="I28" s="538" t="s">
        <v>320</v>
      </c>
    </row>
    <row r="29" spans="2:9" ht="26" x14ac:dyDescent="0.2">
      <c r="B29" s="643"/>
      <c r="C29" s="679"/>
      <c r="D29" s="455">
        <v>6</v>
      </c>
      <c r="E29" s="456" t="s">
        <v>321</v>
      </c>
      <c r="F29" s="519" t="s">
        <v>322</v>
      </c>
      <c r="G29" s="457">
        <v>45809</v>
      </c>
      <c r="H29" s="457">
        <v>45838</v>
      </c>
      <c r="I29" s="538" t="s">
        <v>320</v>
      </c>
    </row>
    <row r="30" spans="2:9" ht="26" x14ac:dyDescent="0.2">
      <c r="B30" s="643"/>
      <c r="C30" s="679"/>
      <c r="D30" s="455">
        <v>7</v>
      </c>
      <c r="E30" s="456" t="s">
        <v>321</v>
      </c>
      <c r="F30" s="519" t="s">
        <v>322</v>
      </c>
      <c r="G30" s="457">
        <v>45839</v>
      </c>
      <c r="H30" s="457">
        <v>45869</v>
      </c>
      <c r="I30" s="538" t="s">
        <v>320</v>
      </c>
    </row>
    <row r="31" spans="2:9" ht="26" x14ac:dyDescent="0.2">
      <c r="B31" s="643"/>
      <c r="C31" s="679"/>
      <c r="D31" s="455">
        <v>8</v>
      </c>
      <c r="E31" s="456" t="s">
        <v>321</v>
      </c>
      <c r="F31" s="519" t="s">
        <v>322</v>
      </c>
      <c r="G31" s="457">
        <v>45870</v>
      </c>
      <c r="H31" s="457">
        <v>45900</v>
      </c>
      <c r="I31" s="538" t="s">
        <v>320</v>
      </c>
    </row>
    <row r="32" spans="2:9" ht="26" x14ac:dyDescent="0.2">
      <c r="B32" s="643"/>
      <c r="C32" s="679"/>
      <c r="D32" s="455">
        <v>9</v>
      </c>
      <c r="E32" s="456" t="s">
        <v>321</v>
      </c>
      <c r="F32" s="519" t="s">
        <v>322</v>
      </c>
      <c r="G32" s="457">
        <v>45901</v>
      </c>
      <c r="H32" s="457">
        <v>45930</v>
      </c>
      <c r="I32" s="538" t="s">
        <v>320</v>
      </c>
    </row>
    <row r="33" spans="2:9" ht="26" x14ac:dyDescent="0.2">
      <c r="B33" s="643"/>
      <c r="C33" s="679"/>
      <c r="D33" s="455">
        <v>10</v>
      </c>
      <c r="E33" s="456" t="s">
        <v>321</v>
      </c>
      <c r="F33" s="519" t="s">
        <v>322</v>
      </c>
      <c r="G33" s="457">
        <v>45931</v>
      </c>
      <c r="H33" s="457">
        <v>45961</v>
      </c>
      <c r="I33" s="538" t="s">
        <v>320</v>
      </c>
    </row>
    <row r="34" spans="2:9" ht="26" x14ac:dyDescent="0.2">
      <c r="B34" s="643"/>
      <c r="C34" s="679"/>
      <c r="D34" s="455">
        <v>11</v>
      </c>
      <c r="E34" s="456" t="s">
        <v>321</v>
      </c>
      <c r="F34" s="519" t="s">
        <v>322</v>
      </c>
      <c r="G34" s="457">
        <v>45962</v>
      </c>
      <c r="H34" s="457">
        <v>45991</v>
      </c>
      <c r="I34" s="538" t="s">
        <v>320</v>
      </c>
    </row>
    <row r="35" spans="2:9" ht="66" thickBot="1" x14ac:dyDescent="0.25">
      <c r="B35" s="648"/>
      <c r="C35" s="682"/>
      <c r="D35" s="458">
        <v>12</v>
      </c>
      <c r="E35" s="459" t="s">
        <v>323</v>
      </c>
      <c r="F35" s="520" t="s">
        <v>324</v>
      </c>
      <c r="G35" s="460">
        <v>45992</v>
      </c>
      <c r="H35" s="460">
        <v>46022</v>
      </c>
      <c r="I35" s="539" t="s">
        <v>320</v>
      </c>
    </row>
    <row r="36" spans="2:9" ht="26" x14ac:dyDescent="0.2">
      <c r="B36" s="652" t="s">
        <v>160</v>
      </c>
      <c r="C36" s="653" t="str">
        <f>+'2. PAI 2025'!C14</f>
        <v>Elaborar Documentos normativos</v>
      </c>
      <c r="D36" s="454">
        <v>1</v>
      </c>
      <c r="E36" s="588" t="s">
        <v>325</v>
      </c>
      <c r="F36" s="589" t="s">
        <v>326</v>
      </c>
      <c r="G36" s="465">
        <v>45659</v>
      </c>
      <c r="H36" s="466">
        <v>45930</v>
      </c>
      <c r="I36" s="537" t="s">
        <v>327</v>
      </c>
    </row>
    <row r="37" spans="2:9" ht="26" x14ac:dyDescent="0.2">
      <c r="B37" s="650"/>
      <c r="C37" s="651"/>
      <c r="D37" s="455">
        <v>2</v>
      </c>
      <c r="E37" s="474" t="s">
        <v>325</v>
      </c>
      <c r="F37" s="523" t="s">
        <v>326</v>
      </c>
      <c r="G37" s="467">
        <v>45659</v>
      </c>
      <c r="H37" s="457">
        <v>45930</v>
      </c>
      <c r="I37" s="538" t="s">
        <v>327</v>
      </c>
    </row>
    <row r="38" spans="2:9" ht="26" x14ac:dyDescent="0.2">
      <c r="B38" s="650"/>
      <c r="C38" s="651"/>
      <c r="D38" s="455">
        <v>3</v>
      </c>
      <c r="E38" s="474" t="s">
        <v>325</v>
      </c>
      <c r="F38" s="523" t="s">
        <v>326</v>
      </c>
      <c r="G38" s="467">
        <v>45659</v>
      </c>
      <c r="H38" s="457">
        <v>45930</v>
      </c>
      <c r="I38" s="538" t="s">
        <v>327</v>
      </c>
    </row>
    <row r="39" spans="2:9" ht="26" x14ac:dyDescent="0.2">
      <c r="B39" s="650"/>
      <c r="C39" s="651"/>
      <c r="D39" s="455">
        <v>4</v>
      </c>
      <c r="E39" s="474" t="s">
        <v>325</v>
      </c>
      <c r="F39" s="523" t="s">
        <v>326</v>
      </c>
      <c r="G39" s="467">
        <v>45659</v>
      </c>
      <c r="H39" s="457">
        <v>46022</v>
      </c>
      <c r="I39" s="538" t="s">
        <v>327</v>
      </c>
    </row>
    <row r="40" spans="2:9" ht="26" x14ac:dyDescent="0.2">
      <c r="B40" s="650"/>
      <c r="C40" s="651"/>
      <c r="D40" s="455">
        <v>5</v>
      </c>
      <c r="E40" s="474" t="s">
        <v>325</v>
      </c>
      <c r="F40" s="523" t="s">
        <v>326</v>
      </c>
      <c r="G40" s="467">
        <v>45659</v>
      </c>
      <c r="H40" s="457">
        <v>46022</v>
      </c>
      <c r="I40" s="538" t="s">
        <v>327</v>
      </c>
    </row>
    <row r="41" spans="2:9" ht="26" x14ac:dyDescent="0.2">
      <c r="B41" s="650"/>
      <c r="C41" s="651"/>
      <c r="D41" s="455">
        <v>6</v>
      </c>
      <c r="E41" s="474" t="s">
        <v>300</v>
      </c>
      <c r="F41" s="523" t="s">
        <v>328</v>
      </c>
      <c r="G41" s="467">
        <v>45659</v>
      </c>
      <c r="H41" s="457">
        <v>46022</v>
      </c>
      <c r="I41" s="538" t="s">
        <v>327</v>
      </c>
    </row>
    <row r="42" spans="2:9" ht="26" x14ac:dyDescent="0.2">
      <c r="B42" s="650"/>
      <c r="C42" s="651"/>
      <c r="D42" s="455">
        <v>7</v>
      </c>
      <c r="E42" s="456" t="s">
        <v>300</v>
      </c>
      <c r="F42" s="524" t="s">
        <v>328</v>
      </c>
      <c r="G42" s="467">
        <v>45659</v>
      </c>
      <c r="H42" s="457">
        <v>46022</v>
      </c>
      <c r="I42" s="538" t="s">
        <v>327</v>
      </c>
    </row>
    <row r="43" spans="2:9" ht="26" x14ac:dyDescent="0.2">
      <c r="B43" s="590" t="s">
        <v>165</v>
      </c>
      <c r="C43" s="475" t="s">
        <v>166</v>
      </c>
      <c r="D43" s="455">
        <v>1</v>
      </c>
      <c r="E43" s="474" t="s">
        <v>329</v>
      </c>
      <c r="F43" s="524" t="s">
        <v>167</v>
      </c>
      <c r="G43" s="467">
        <v>45659</v>
      </c>
      <c r="H43" s="457">
        <v>46022</v>
      </c>
      <c r="I43" s="538" t="s">
        <v>327</v>
      </c>
    </row>
    <row r="44" spans="2:9" ht="26" x14ac:dyDescent="0.2">
      <c r="B44" s="708" t="s">
        <v>169</v>
      </c>
      <c r="C44" s="702" t="s">
        <v>170</v>
      </c>
      <c r="D44" s="455">
        <v>1</v>
      </c>
      <c r="E44" s="474" t="s">
        <v>330</v>
      </c>
      <c r="F44" s="523" t="s">
        <v>331</v>
      </c>
      <c r="G44" s="467">
        <v>45659</v>
      </c>
      <c r="H44" s="457">
        <v>45838</v>
      </c>
      <c r="I44" s="538" t="s">
        <v>327</v>
      </c>
    </row>
    <row r="45" spans="2:9" ht="26" x14ac:dyDescent="0.2">
      <c r="B45" s="709"/>
      <c r="C45" s="703"/>
      <c r="D45" s="455">
        <v>2</v>
      </c>
      <c r="E45" s="474" t="s">
        <v>330</v>
      </c>
      <c r="F45" s="523" t="s">
        <v>331</v>
      </c>
      <c r="G45" s="467">
        <v>45659</v>
      </c>
      <c r="H45" s="457">
        <v>45838</v>
      </c>
      <c r="I45" s="538" t="s">
        <v>327</v>
      </c>
    </row>
    <row r="46" spans="2:9" ht="26" x14ac:dyDescent="0.2">
      <c r="B46" s="709"/>
      <c r="C46" s="703"/>
      <c r="D46" s="455">
        <v>3</v>
      </c>
      <c r="E46" s="474" t="s">
        <v>330</v>
      </c>
      <c r="F46" s="523" t="s">
        <v>331</v>
      </c>
      <c r="G46" s="467">
        <v>45659</v>
      </c>
      <c r="H46" s="457">
        <v>45930</v>
      </c>
      <c r="I46" s="538" t="s">
        <v>327</v>
      </c>
    </row>
    <row r="47" spans="2:9" ht="26" x14ac:dyDescent="0.2">
      <c r="B47" s="709"/>
      <c r="C47" s="703"/>
      <c r="D47" s="455">
        <v>4</v>
      </c>
      <c r="E47" s="474" t="s">
        <v>330</v>
      </c>
      <c r="F47" s="523" t="s">
        <v>331</v>
      </c>
      <c r="G47" s="467">
        <v>45659</v>
      </c>
      <c r="H47" s="457">
        <v>45930</v>
      </c>
      <c r="I47" s="538" t="s">
        <v>327</v>
      </c>
    </row>
    <row r="48" spans="2:9" ht="26" x14ac:dyDescent="0.2">
      <c r="B48" s="709"/>
      <c r="C48" s="703"/>
      <c r="D48" s="455">
        <v>5</v>
      </c>
      <c r="E48" s="474" t="s">
        <v>330</v>
      </c>
      <c r="F48" s="523" t="s">
        <v>331</v>
      </c>
      <c r="G48" s="467">
        <v>45659</v>
      </c>
      <c r="H48" s="457">
        <v>46022</v>
      </c>
      <c r="I48" s="538" t="s">
        <v>327</v>
      </c>
    </row>
    <row r="49" spans="1:9" ht="26" x14ac:dyDescent="0.2">
      <c r="B49" s="709"/>
      <c r="C49" s="703"/>
      <c r="D49" s="455">
        <v>6</v>
      </c>
      <c r="E49" s="474" t="s">
        <v>330</v>
      </c>
      <c r="F49" s="523" t="s">
        <v>331</v>
      </c>
      <c r="G49" s="467">
        <v>45659</v>
      </c>
      <c r="H49" s="457">
        <v>46022</v>
      </c>
      <c r="I49" s="538" t="s">
        <v>327</v>
      </c>
    </row>
    <row r="50" spans="1:9" ht="26" x14ac:dyDescent="0.2">
      <c r="B50" s="709"/>
      <c r="C50" s="703"/>
      <c r="D50" s="455">
        <v>7</v>
      </c>
      <c r="E50" s="474" t="s">
        <v>330</v>
      </c>
      <c r="F50" s="523" t="s">
        <v>331</v>
      </c>
      <c r="G50" s="467">
        <v>45659</v>
      </c>
      <c r="H50" s="457">
        <v>46022</v>
      </c>
      <c r="I50" s="538" t="s">
        <v>327</v>
      </c>
    </row>
    <row r="51" spans="1:9" ht="26" x14ac:dyDescent="0.2">
      <c r="B51" s="710"/>
      <c r="C51" s="704"/>
      <c r="D51" s="455">
        <v>8</v>
      </c>
      <c r="E51" s="474" t="s">
        <v>330</v>
      </c>
      <c r="F51" s="524" t="s">
        <v>331</v>
      </c>
      <c r="G51" s="467">
        <v>45659</v>
      </c>
      <c r="H51" s="457">
        <v>46022</v>
      </c>
      <c r="I51" s="538" t="s">
        <v>327</v>
      </c>
    </row>
    <row r="52" spans="1:9" ht="26" x14ac:dyDescent="0.2">
      <c r="B52" s="708" t="s">
        <v>173</v>
      </c>
      <c r="C52" s="668" t="s">
        <v>174</v>
      </c>
      <c r="D52" s="455">
        <v>1</v>
      </c>
      <c r="E52" s="474" t="s">
        <v>267</v>
      </c>
      <c r="F52" s="523" t="s">
        <v>332</v>
      </c>
      <c r="G52" s="467">
        <v>45659</v>
      </c>
      <c r="H52" s="457">
        <v>45747</v>
      </c>
      <c r="I52" s="538" t="s">
        <v>327</v>
      </c>
    </row>
    <row r="53" spans="1:9" ht="26" x14ac:dyDescent="0.2">
      <c r="B53" s="709"/>
      <c r="C53" s="663"/>
      <c r="D53" s="455">
        <v>2</v>
      </c>
      <c r="E53" s="474" t="s">
        <v>267</v>
      </c>
      <c r="F53" s="523" t="s">
        <v>332</v>
      </c>
      <c r="G53" s="467">
        <v>45659</v>
      </c>
      <c r="H53" s="457">
        <v>45838</v>
      </c>
      <c r="I53" s="538" t="s">
        <v>327</v>
      </c>
    </row>
    <row r="54" spans="1:9" ht="26" x14ac:dyDescent="0.2">
      <c r="B54" s="709"/>
      <c r="C54" s="663"/>
      <c r="D54" s="455">
        <v>3</v>
      </c>
      <c r="E54" s="474" t="s">
        <v>267</v>
      </c>
      <c r="F54" s="523" t="s">
        <v>332</v>
      </c>
      <c r="G54" s="467">
        <v>45659</v>
      </c>
      <c r="H54" s="457">
        <v>45930</v>
      </c>
      <c r="I54" s="538" t="s">
        <v>327</v>
      </c>
    </row>
    <row r="55" spans="1:9" ht="26" x14ac:dyDescent="0.2">
      <c r="B55" s="710"/>
      <c r="C55" s="663"/>
      <c r="D55" s="455">
        <v>4</v>
      </c>
      <c r="E55" s="474" t="s">
        <v>267</v>
      </c>
      <c r="F55" s="523" t="s">
        <v>332</v>
      </c>
      <c r="G55" s="467">
        <v>45659</v>
      </c>
      <c r="H55" s="457">
        <v>46022</v>
      </c>
      <c r="I55" s="538" t="s">
        <v>327</v>
      </c>
    </row>
    <row r="56" spans="1:9" ht="26" x14ac:dyDescent="0.2">
      <c r="B56" s="711" t="s">
        <v>178</v>
      </c>
      <c r="C56" s="655" t="s">
        <v>179</v>
      </c>
      <c r="D56" s="476">
        <v>1</v>
      </c>
      <c r="E56" s="474" t="s">
        <v>267</v>
      </c>
      <c r="F56" s="525" t="s">
        <v>333</v>
      </c>
      <c r="G56" s="467">
        <v>45659</v>
      </c>
      <c r="H56" s="457">
        <v>45747</v>
      </c>
      <c r="I56" s="538" t="s">
        <v>327</v>
      </c>
    </row>
    <row r="57" spans="1:9" ht="26" x14ac:dyDescent="0.2">
      <c r="B57" s="706"/>
      <c r="C57" s="655"/>
      <c r="D57" s="476">
        <v>2</v>
      </c>
      <c r="E57" s="474" t="s">
        <v>267</v>
      </c>
      <c r="F57" s="525" t="s">
        <v>333</v>
      </c>
      <c r="G57" s="467">
        <v>45659</v>
      </c>
      <c r="H57" s="457">
        <v>45838</v>
      </c>
      <c r="I57" s="538" t="s">
        <v>327</v>
      </c>
    </row>
    <row r="58" spans="1:9" ht="26" x14ac:dyDescent="0.2">
      <c r="B58" s="706"/>
      <c r="C58" s="655"/>
      <c r="D58" s="476">
        <v>3</v>
      </c>
      <c r="E58" s="474" t="s">
        <v>267</v>
      </c>
      <c r="F58" s="525" t="s">
        <v>333</v>
      </c>
      <c r="G58" s="467">
        <v>45659</v>
      </c>
      <c r="H58" s="457">
        <v>45930</v>
      </c>
      <c r="I58" s="538" t="s">
        <v>327</v>
      </c>
    </row>
    <row r="59" spans="1:9" ht="26" x14ac:dyDescent="0.2">
      <c r="B59" s="706"/>
      <c r="C59" s="707"/>
      <c r="D59" s="476">
        <v>4</v>
      </c>
      <c r="E59" s="478" t="s">
        <v>267</v>
      </c>
      <c r="F59" s="525" t="s">
        <v>333</v>
      </c>
      <c r="G59" s="467">
        <v>45659</v>
      </c>
      <c r="H59" s="457">
        <v>46022</v>
      </c>
      <c r="I59" s="538" t="s">
        <v>327</v>
      </c>
    </row>
    <row r="60" spans="1:9" ht="26" x14ac:dyDescent="0.2">
      <c r="A60" s="479"/>
      <c r="B60" s="705" t="s">
        <v>181</v>
      </c>
      <c r="C60" s="655" t="s">
        <v>182</v>
      </c>
      <c r="D60" s="480">
        <v>1</v>
      </c>
      <c r="E60" s="481" t="s">
        <v>300</v>
      </c>
      <c r="F60" s="526" t="s">
        <v>334</v>
      </c>
      <c r="G60" s="467">
        <v>45659</v>
      </c>
      <c r="H60" s="457">
        <v>45838</v>
      </c>
      <c r="I60" s="538" t="s">
        <v>327</v>
      </c>
    </row>
    <row r="61" spans="1:9" ht="26" x14ac:dyDescent="0.2">
      <c r="A61" s="479"/>
      <c r="B61" s="706"/>
      <c r="C61" s="655"/>
      <c r="D61" s="480">
        <v>2</v>
      </c>
      <c r="E61" s="481" t="s">
        <v>300</v>
      </c>
      <c r="F61" s="526" t="s">
        <v>334</v>
      </c>
      <c r="G61" s="467">
        <v>45659</v>
      </c>
      <c r="H61" s="457">
        <v>45838</v>
      </c>
      <c r="I61" s="538" t="s">
        <v>327</v>
      </c>
    </row>
    <row r="62" spans="1:9" ht="26" x14ac:dyDescent="0.2">
      <c r="A62" s="479"/>
      <c r="B62" s="706"/>
      <c r="C62" s="655"/>
      <c r="D62" s="480">
        <v>3</v>
      </c>
      <c r="E62" s="481" t="s">
        <v>300</v>
      </c>
      <c r="F62" s="526" t="s">
        <v>334</v>
      </c>
      <c r="G62" s="467">
        <v>45659</v>
      </c>
      <c r="H62" s="457">
        <v>45930</v>
      </c>
      <c r="I62" s="538" t="s">
        <v>327</v>
      </c>
    </row>
    <row r="63" spans="1:9" ht="26" x14ac:dyDescent="0.2">
      <c r="A63" s="479"/>
      <c r="B63" s="706"/>
      <c r="C63" s="655"/>
      <c r="D63" s="480">
        <v>4</v>
      </c>
      <c r="E63" s="481" t="s">
        <v>300</v>
      </c>
      <c r="F63" s="526" t="s">
        <v>334</v>
      </c>
      <c r="G63" s="467">
        <v>45659</v>
      </c>
      <c r="H63" s="457">
        <v>45930</v>
      </c>
      <c r="I63" s="538" t="s">
        <v>327</v>
      </c>
    </row>
    <row r="64" spans="1:9" ht="26" x14ac:dyDescent="0.2">
      <c r="A64" s="479"/>
      <c r="B64" s="706"/>
      <c r="C64" s="655"/>
      <c r="D64" s="480">
        <v>5</v>
      </c>
      <c r="E64" s="481" t="s">
        <v>300</v>
      </c>
      <c r="F64" s="526" t="s">
        <v>334</v>
      </c>
      <c r="G64" s="467">
        <v>45659</v>
      </c>
      <c r="H64" s="457">
        <v>45930</v>
      </c>
      <c r="I64" s="538" t="s">
        <v>327</v>
      </c>
    </row>
    <row r="65" spans="1:9" ht="26" x14ac:dyDescent="0.2">
      <c r="A65" s="479"/>
      <c r="B65" s="706"/>
      <c r="C65" s="655"/>
      <c r="D65" s="480">
        <v>6</v>
      </c>
      <c r="E65" s="481" t="s">
        <v>300</v>
      </c>
      <c r="F65" s="526" t="s">
        <v>334</v>
      </c>
      <c r="G65" s="467">
        <v>45659</v>
      </c>
      <c r="H65" s="457">
        <v>46022</v>
      </c>
      <c r="I65" s="538" t="s">
        <v>327</v>
      </c>
    </row>
    <row r="66" spans="1:9" ht="26" x14ac:dyDescent="0.2">
      <c r="A66" s="479"/>
      <c r="B66" s="706"/>
      <c r="C66" s="655"/>
      <c r="D66" s="480">
        <v>7</v>
      </c>
      <c r="E66" s="481" t="s">
        <v>300</v>
      </c>
      <c r="F66" s="526" t="s">
        <v>334</v>
      </c>
      <c r="G66" s="467">
        <v>45659</v>
      </c>
      <c r="H66" s="457">
        <v>46022</v>
      </c>
      <c r="I66" s="538" t="s">
        <v>327</v>
      </c>
    </row>
    <row r="67" spans="1:9" ht="26" x14ac:dyDescent="0.2">
      <c r="A67" s="479"/>
      <c r="B67" s="706"/>
      <c r="C67" s="707"/>
      <c r="D67" s="482">
        <v>8</v>
      </c>
      <c r="E67" s="481" t="s">
        <v>300</v>
      </c>
      <c r="F67" s="527" t="s">
        <v>334</v>
      </c>
      <c r="G67" s="467">
        <v>45659</v>
      </c>
      <c r="H67" s="457">
        <v>46022</v>
      </c>
      <c r="I67" s="538" t="s">
        <v>327</v>
      </c>
    </row>
    <row r="68" spans="1:9" ht="26" x14ac:dyDescent="0.2">
      <c r="A68" s="479"/>
      <c r="B68" s="669" t="s">
        <v>184</v>
      </c>
      <c r="C68" s="712" t="s">
        <v>185</v>
      </c>
      <c r="D68" s="484">
        <v>1</v>
      </c>
      <c r="E68" s="481" t="s">
        <v>300</v>
      </c>
      <c r="F68" s="528" t="s">
        <v>335</v>
      </c>
      <c r="G68" s="467">
        <v>45659</v>
      </c>
      <c r="H68" s="457">
        <v>45838</v>
      </c>
      <c r="I68" s="538" t="s">
        <v>327</v>
      </c>
    </row>
    <row r="69" spans="1:9" ht="26" x14ac:dyDescent="0.2">
      <c r="A69" s="479"/>
      <c r="B69" s="705"/>
      <c r="C69" s="713"/>
      <c r="D69" s="485">
        <v>2</v>
      </c>
      <c r="E69" s="481" t="s">
        <v>300</v>
      </c>
      <c r="F69" s="529" t="s">
        <v>335</v>
      </c>
      <c r="G69" s="467">
        <v>45659</v>
      </c>
      <c r="H69" s="457">
        <v>46022</v>
      </c>
      <c r="I69" s="538" t="s">
        <v>327</v>
      </c>
    </row>
    <row r="70" spans="1:9" ht="26" x14ac:dyDescent="0.2">
      <c r="A70" s="479"/>
      <c r="B70" s="591" t="s">
        <v>187</v>
      </c>
      <c r="C70" s="486" t="s">
        <v>336</v>
      </c>
      <c r="D70" s="487">
        <v>1</v>
      </c>
      <c r="E70" s="488" t="s">
        <v>300</v>
      </c>
      <c r="F70" s="529" t="s">
        <v>189</v>
      </c>
      <c r="G70" s="489">
        <v>45659</v>
      </c>
      <c r="H70" s="467">
        <v>45838</v>
      </c>
      <c r="I70" s="538" t="s">
        <v>327</v>
      </c>
    </row>
    <row r="71" spans="1:9" ht="26" x14ac:dyDescent="0.2">
      <c r="A71" s="479"/>
      <c r="B71" s="669" t="s">
        <v>190</v>
      </c>
      <c r="C71" s="655" t="s">
        <v>337</v>
      </c>
      <c r="D71" s="490">
        <v>1</v>
      </c>
      <c r="E71" s="491" t="s">
        <v>300</v>
      </c>
      <c r="F71" s="530" t="s">
        <v>338</v>
      </c>
      <c r="G71" s="489">
        <v>45659</v>
      </c>
      <c r="H71" s="489">
        <v>45838</v>
      </c>
      <c r="I71" s="538" t="s">
        <v>327</v>
      </c>
    </row>
    <row r="72" spans="1:9" ht="27" thickBot="1" x14ac:dyDescent="0.25">
      <c r="A72" s="479"/>
      <c r="B72" s="670"/>
      <c r="C72" s="671"/>
      <c r="D72" s="592">
        <v>2</v>
      </c>
      <c r="E72" s="593" t="s">
        <v>300</v>
      </c>
      <c r="F72" s="594" t="s">
        <v>339</v>
      </c>
      <c r="G72" s="562">
        <v>45659</v>
      </c>
      <c r="H72" s="468">
        <v>46022</v>
      </c>
      <c r="I72" s="539" t="s">
        <v>327</v>
      </c>
    </row>
    <row r="73" spans="1:9" s="418" customFormat="1" ht="26" x14ac:dyDescent="0.2">
      <c r="B73" s="578" t="str">
        <f>+'2. PAI 2025'!B24</f>
        <v>SN1</v>
      </c>
      <c r="C73" s="579" t="str">
        <f>+'2. PAI 2025'!C24</f>
        <v>Estructurar Mecanismos de Agregación de Demanda para la vinculación de actores de la Economía Popular</v>
      </c>
      <c r="D73" s="580">
        <v>1</v>
      </c>
      <c r="E73" s="581" t="s">
        <v>300</v>
      </c>
      <c r="F73" s="582" t="s">
        <v>340</v>
      </c>
      <c r="G73" s="569">
        <v>45659</v>
      </c>
      <c r="H73" s="570">
        <v>45961</v>
      </c>
      <c r="I73" s="571" t="s">
        <v>341</v>
      </c>
    </row>
    <row r="74" spans="1:9" s="418" customFormat="1" ht="39" x14ac:dyDescent="0.2">
      <c r="B74" s="675" t="str">
        <f>+'2. PAI 2025'!B25</f>
        <v>SN2</v>
      </c>
      <c r="C74" s="672" t="str">
        <f>+'2. PAI 2025'!C25</f>
        <v>Documentar la medición del porcentaje de proveedores de economía popular en el segmento de microempresa que participan en los mecanismos de agregación de demanda puestos en operación a partir del 2023</v>
      </c>
      <c r="D74" s="566">
        <v>1</v>
      </c>
      <c r="E74" s="567" t="s">
        <v>300</v>
      </c>
      <c r="F74" s="568" t="s">
        <v>342</v>
      </c>
      <c r="G74" s="572">
        <v>45659</v>
      </c>
      <c r="H74" s="572">
        <v>45688</v>
      </c>
      <c r="I74" s="573" t="s">
        <v>341</v>
      </c>
    </row>
    <row r="75" spans="1:9" s="418" customFormat="1" ht="39" x14ac:dyDescent="0.2">
      <c r="B75" s="676"/>
      <c r="C75" s="673"/>
      <c r="D75" s="566">
        <v>2</v>
      </c>
      <c r="E75" s="567" t="s">
        <v>300</v>
      </c>
      <c r="F75" s="568" t="s">
        <v>342</v>
      </c>
      <c r="G75" s="572">
        <v>45689</v>
      </c>
      <c r="H75" s="572">
        <v>45716</v>
      </c>
      <c r="I75" s="573" t="s">
        <v>341</v>
      </c>
    </row>
    <row r="76" spans="1:9" s="418" customFormat="1" ht="39" x14ac:dyDescent="0.2">
      <c r="B76" s="676"/>
      <c r="C76" s="673"/>
      <c r="D76" s="566">
        <v>3</v>
      </c>
      <c r="E76" s="567" t="s">
        <v>300</v>
      </c>
      <c r="F76" s="568" t="s">
        <v>342</v>
      </c>
      <c r="G76" s="572">
        <v>45717</v>
      </c>
      <c r="H76" s="574">
        <v>45747</v>
      </c>
      <c r="I76" s="573" t="s">
        <v>341</v>
      </c>
    </row>
    <row r="77" spans="1:9" s="418" customFormat="1" ht="39" x14ac:dyDescent="0.2">
      <c r="B77" s="676"/>
      <c r="C77" s="673"/>
      <c r="D77" s="566">
        <v>4</v>
      </c>
      <c r="E77" s="567" t="s">
        <v>300</v>
      </c>
      <c r="F77" s="568" t="s">
        <v>342</v>
      </c>
      <c r="G77" s="572">
        <v>45748</v>
      </c>
      <c r="H77" s="574">
        <v>45777</v>
      </c>
      <c r="I77" s="573" t="s">
        <v>341</v>
      </c>
    </row>
    <row r="78" spans="1:9" s="418" customFormat="1" ht="39" x14ac:dyDescent="0.2">
      <c r="B78" s="676"/>
      <c r="C78" s="673"/>
      <c r="D78" s="566">
        <v>5</v>
      </c>
      <c r="E78" s="567" t="s">
        <v>300</v>
      </c>
      <c r="F78" s="568" t="s">
        <v>342</v>
      </c>
      <c r="G78" s="572">
        <v>45778</v>
      </c>
      <c r="H78" s="574">
        <v>45808</v>
      </c>
      <c r="I78" s="573" t="s">
        <v>341</v>
      </c>
    </row>
    <row r="79" spans="1:9" s="418" customFormat="1" ht="39" x14ac:dyDescent="0.2">
      <c r="B79" s="676"/>
      <c r="C79" s="673"/>
      <c r="D79" s="566">
        <v>6</v>
      </c>
      <c r="E79" s="567" t="s">
        <v>300</v>
      </c>
      <c r="F79" s="568" t="s">
        <v>342</v>
      </c>
      <c r="G79" s="572">
        <v>45809</v>
      </c>
      <c r="H79" s="574">
        <v>45838</v>
      </c>
      <c r="I79" s="573" t="s">
        <v>341</v>
      </c>
    </row>
    <row r="80" spans="1:9" s="418" customFormat="1" ht="39" x14ac:dyDescent="0.2">
      <c r="B80" s="676"/>
      <c r="C80" s="673"/>
      <c r="D80" s="566">
        <v>7</v>
      </c>
      <c r="E80" s="567" t="s">
        <v>300</v>
      </c>
      <c r="F80" s="568" t="s">
        <v>342</v>
      </c>
      <c r="G80" s="572">
        <v>45839</v>
      </c>
      <c r="H80" s="574">
        <v>45869</v>
      </c>
      <c r="I80" s="573" t="s">
        <v>341</v>
      </c>
    </row>
    <row r="81" spans="2:9" s="418" customFormat="1" ht="39" x14ac:dyDescent="0.2">
      <c r="B81" s="676"/>
      <c r="C81" s="673"/>
      <c r="D81" s="566">
        <v>8</v>
      </c>
      <c r="E81" s="567" t="s">
        <v>300</v>
      </c>
      <c r="F81" s="568" t="s">
        <v>342</v>
      </c>
      <c r="G81" s="572">
        <v>45870</v>
      </c>
      <c r="H81" s="574">
        <v>45900</v>
      </c>
      <c r="I81" s="573" t="s">
        <v>341</v>
      </c>
    </row>
    <row r="82" spans="2:9" s="418" customFormat="1" ht="39" x14ac:dyDescent="0.2">
      <c r="B82" s="676"/>
      <c r="C82" s="673"/>
      <c r="D82" s="566">
        <v>9</v>
      </c>
      <c r="E82" s="567" t="s">
        <v>300</v>
      </c>
      <c r="F82" s="568" t="s">
        <v>342</v>
      </c>
      <c r="G82" s="572">
        <v>45901</v>
      </c>
      <c r="H82" s="574">
        <v>45930</v>
      </c>
      <c r="I82" s="573" t="s">
        <v>341</v>
      </c>
    </row>
    <row r="83" spans="2:9" s="418" customFormat="1" ht="39" x14ac:dyDescent="0.2">
      <c r="B83" s="676"/>
      <c r="C83" s="673"/>
      <c r="D83" s="566">
        <v>10</v>
      </c>
      <c r="E83" s="567" t="s">
        <v>300</v>
      </c>
      <c r="F83" s="568" t="s">
        <v>342</v>
      </c>
      <c r="G83" s="572">
        <v>45931</v>
      </c>
      <c r="H83" s="574">
        <v>45961</v>
      </c>
      <c r="I83" s="573" t="s">
        <v>341</v>
      </c>
    </row>
    <row r="84" spans="2:9" s="418" customFormat="1" ht="39" x14ac:dyDescent="0.2">
      <c r="B84" s="676"/>
      <c r="C84" s="673"/>
      <c r="D84" s="566">
        <v>11</v>
      </c>
      <c r="E84" s="567" t="s">
        <v>300</v>
      </c>
      <c r="F84" s="568" t="s">
        <v>342</v>
      </c>
      <c r="G84" s="572">
        <v>45962</v>
      </c>
      <c r="H84" s="574">
        <v>46022</v>
      </c>
      <c r="I84" s="573" t="s">
        <v>341</v>
      </c>
    </row>
    <row r="85" spans="2:9" s="418" customFormat="1" ht="39" x14ac:dyDescent="0.2">
      <c r="B85" s="676"/>
      <c r="C85" s="673"/>
      <c r="D85" s="566">
        <v>12</v>
      </c>
      <c r="E85" s="567" t="s">
        <v>300</v>
      </c>
      <c r="F85" s="568" t="s">
        <v>342</v>
      </c>
      <c r="G85" s="572">
        <v>45992</v>
      </c>
      <c r="H85" s="574">
        <v>46022</v>
      </c>
      <c r="I85" s="573" t="s">
        <v>341</v>
      </c>
    </row>
    <row r="86" spans="2:9" s="418" customFormat="1" ht="52" x14ac:dyDescent="0.2">
      <c r="B86" s="677"/>
      <c r="C86" s="674"/>
      <c r="D86" s="566">
        <v>13</v>
      </c>
      <c r="E86" s="567" t="s">
        <v>300</v>
      </c>
      <c r="F86" s="568" t="s">
        <v>343</v>
      </c>
      <c r="G86" s="572">
        <v>45659</v>
      </c>
      <c r="H86" s="574">
        <v>46022</v>
      </c>
      <c r="I86" s="573" t="s">
        <v>341</v>
      </c>
    </row>
    <row r="87" spans="2:9" s="418" customFormat="1" ht="56.25" customHeight="1" x14ac:dyDescent="0.2">
      <c r="B87" s="675" t="str">
        <f>+'2. PAI 2025'!B26</f>
        <v>SN3</v>
      </c>
      <c r="C87" s="672" t="str">
        <f>+'2. PAI 2025'!C26</f>
        <v>Realizar seguimiento a las ventas de café en el Acuerdo Marco de Precios para el Suministro del Servicio Integral de Aseo y Cafetería, con la identificación de marcas consumidas y entidades compradoras</v>
      </c>
      <c r="D87" s="566">
        <v>1</v>
      </c>
      <c r="E87" s="567" t="s">
        <v>300</v>
      </c>
      <c r="F87" s="568" t="s">
        <v>344</v>
      </c>
      <c r="G87" s="572">
        <v>45659</v>
      </c>
      <c r="H87" s="574">
        <v>45838</v>
      </c>
      <c r="I87" s="573" t="s">
        <v>341</v>
      </c>
    </row>
    <row r="88" spans="2:9" s="418" customFormat="1" ht="39" x14ac:dyDescent="0.2">
      <c r="B88" s="677"/>
      <c r="C88" s="674"/>
      <c r="D88" s="566">
        <v>2</v>
      </c>
      <c r="E88" s="567" t="s">
        <v>300</v>
      </c>
      <c r="F88" s="568" t="s">
        <v>344</v>
      </c>
      <c r="G88" s="572">
        <v>45839</v>
      </c>
      <c r="H88" s="574">
        <v>46022</v>
      </c>
      <c r="I88" s="573" t="s">
        <v>341</v>
      </c>
    </row>
    <row r="89" spans="2:9" s="418" customFormat="1" ht="39" x14ac:dyDescent="0.2">
      <c r="B89" s="675" t="str">
        <f>+'2. PAI 2025'!B27</f>
        <v>SN4</v>
      </c>
      <c r="C89" s="672" t="str">
        <f>+'2. PAI 2025'!C27</f>
        <v>Estructurar mecanismos de compra que permitan impulsar la economía regional.</v>
      </c>
      <c r="D89" s="566">
        <v>1</v>
      </c>
      <c r="E89" s="567" t="s">
        <v>300</v>
      </c>
      <c r="F89" s="568" t="s">
        <v>345</v>
      </c>
      <c r="G89" s="572">
        <v>45659</v>
      </c>
      <c r="H89" s="574">
        <v>45838</v>
      </c>
      <c r="I89" s="573" t="s">
        <v>341</v>
      </c>
    </row>
    <row r="90" spans="2:9" s="418" customFormat="1" ht="39" x14ac:dyDescent="0.2">
      <c r="B90" s="677"/>
      <c r="C90" s="674"/>
      <c r="D90" s="566">
        <v>2</v>
      </c>
      <c r="E90" s="567" t="s">
        <v>300</v>
      </c>
      <c r="F90" s="568" t="s">
        <v>345</v>
      </c>
      <c r="G90" s="572">
        <v>45839</v>
      </c>
      <c r="H90" s="574">
        <v>46022</v>
      </c>
      <c r="I90" s="573" t="s">
        <v>341</v>
      </c>
    </row>
    <row r="91" spans="2:9" s="418" customFormat="1" ht="65" x14ac:dyDescent="0.2">
      <c r="B91" s="616" t="str">
        <f>+'2. PAI 2025'!B29</f>
        <v>SN6</v>
      </c>
      <c r="C91" s="617" t="str">
        <f>+'2. PAI 2025'!C29</f>
        <v xml:space="preserve">Estructurar un mecanismo de compra pública que permita a las entidades estatales adquirir productos y servicios para reducir riesgos a la seguridad digital, aprovechando las capacidades de los proveedores nacionales. </v>
      </c>
      <c r="D91" s="623">
        <v>1</v>
      </c>
      <c r="E91" s="618" t="s">
        <v>300</v>
      </c>
      <c r="F91" s="619" t="str">
        <f>+'[1]2. PAI 2025'!D27</f>
        <v>(01) Documento resultado del proceso de estructuración de MAD para la adquisición estatal de productos y servicios que reduzcan riesgos de seguridad digital.</v>
      </c>
      <c r="G91" s="620">
        <v>45659</v>
      </c>
      <c r="H91" s="621">
        <v>46022</v>
      </c>
      <c r="I91" s="622" t="s">
        <v>341</v>
      </c>
    </row>
    <row r="92" spans="2:9" s="418" customFormat="1" ht="40" thickBot="1" x14ac:dyDescent="0.25">
      <c r="B92" s="583" t="str">
        <f>+'2. PAI 2025'!B28</f>
        <v>SN5</v>
      </c>
      <c r="C92" s="584" t="str">
        <f>+'2. PAI 2025'!C28</f>
        <v xml:space="preserve">Estructurar Instrumentos de agregación de demanda de adquisición de productos de origen agropecuario </v>
      </c>
      <c r="D92" s="585">
        <v>1</v>
      </c>
      <c r="E92" s="586" t="s">
        <v>300</v>
      </c>
      <c r="F92" s="575" t="str">
        <f>+'[1]2. PAI 2025'!D28</f>
        <v xml:space="preserve">(01) Documento resultado del proceso de estructuración de IAD de adquisición de productos de origen agropecuario </v>
      </c>
      <c r="G92" s="576">
        <v>45659</v>
      </c>
      <c r="H92" s="577">
        <v>46022</v>
      </c>
      <c r="I92" s="587" t="s">
        <v>341</v>
      </c>
    </row>
    <row r="93" spans="2:9" ht="21" customHeight="1" x14ac:dyDescent="0.2">
      <c r="B93" s="652" t="s">
        <v>346</v>
      </c>
      <c r="C93" s="653" t="str">
        <f>+'2. PAI 2025'!C31</f>
        <v>Elaborar productos de análisis de los instrumentos contractuales que diseñe la ANCP-CCE en el marco del cumplimiento de sus objetivos estratégicos</v>
      </c>
      <c r="D93" s="454">
        <v>1</v>
      </c>
      <c r="E93" s="461" t="s">
        <v>330</v>
      </c>
      <c r="F93" s="521" t="s">
        <v>347</v>
      </c>
      <c r="G93" s="462">
        <v>45717</v>
      </c>
      <c r="H93" s="462">
        <v>45899</v>
      </c>
      <c r="I93" s="537" t="s">
        <v>348</v>
      </c>
    </row>
    <row r="94" spans="2:9" ht="21" customHeight="1" x14ac:dyDescent="0.2">
      <c r="B94" s="650"/>
      <c r="C94" s="651"/>
      <c r="D94" s="455">
        <v>2</v>
      </c>
      <c r="E94" s="456" t="s">
        <v>330</v>
      </c>
      <c r="F94" s="519" t="s">
        <v>349</v>
      </c>
      <c r="G94" s="463">
        <v>45717</v>
      </c>
      <c r="H94" s="463">
        <v>45991</v>
      </c>
      <c r="I94" s="538" t="s">
        <v>348</v>
      </c>
    </row>
    <row r="95" spans="2:9" ht="39" x14ac:dyDescent="0.2">
      <c r="B95" s="493" t="s">
        <v>350</v>
      </c>
      <c r="C95" s="473" t="str">
        <f>+'2. PAI 2025'!C32</f>
        <v>Actualizar el Modelo de Abastecimiento Estratégico actualizado que incorpore como propósito la democratización de la compra pública.</v>
      </c>
      <c r="D95" s="455">
        <v>1</v>
      </c>
      <c r="E95" s="456" t="s">
        <v>330</v>
      </c>
      <c r="F95" s="519" t="s">
        <v>351</v>
      </c>
      <c r="G95" s="457">
        <v>45703</v>
      </c>
      <c r="H95" s="457">
        <v>45930</v>
      </c>
      <c r="I95" s="538" t="s">
        <v>348</v>
      </c>
    </row>
    <row r="96" spans="2:9" ht="13" x14ac:dyDescent="0.2">
      <c r="B96" s="642" t="s">
        <v>352</v>
      </c>
      <c r="C96" s="645" t="str">
        <f>+'2. PAI 2025'!C33</f>
        <v>Generar un estudio que permita establecer recomendaciones para incentivar la compra de insumos, bienes y servicios locales en las compras estatales.</v>
      </c>
      <c r="D96" s="455">
        <v>2</v>
      </c>
      <c r="E96" s="456"/>
      <c r="F96" s="519" t="s">
        <v>770</v>
      </c>
      <c r="G96" s="457"/>
      <c r="H96" s="457"/>
      <c r="I96" s="538"/>
    </row>
    <row r="97" spans="1:9" ht="40" thickBot="1" x14ac:dyDescent="0.25">
      <c r="B97" s="648"/>
      <c r="C97" s="649"/>
      <c r="D97" s="455">
        <v>1</v>
      </c>
      <c r="E97" s="456" t="s">
        <v>330</v>
      </c>
      <c r="F97" s="519" t="s">
        <v>353</v>
      </c>
      <c r="G97" s="457">
        <v>45703</v>
      </c>
      <c r="H97" s="457">
        <v>45838</v>
      </c>
      <c r="I97" s="538" t="s">
        <v>348</v>
      </c>
    </row>
    <row r="98" spans="1:9" ht="27" thickBot="1" x14ac:dyDescent="0.25">
      <c r="B98" s="493" t="s">
        <v>574</v>
      </c>
      <c r="C98" s="473" t="s">
        <v>772</v>
      </c>
      <c r="D98" s="455">
        <v>2</v>
      </c>
      <c r="E98" s="456" t="s">
        <v>330</v>
      </c>
      <c r="F98" s="519" t="s">
        <v>774</v>
      </c>
      <c r="G98" s="457">
        <v>45703</v>
      </c>
      <c r="H98" s="457">
        <v>46022</v>
      </c>
      <c r="I98" s="538" t="s">
        <v>348</v>
      </c>
    </row>
    <row r="99" spans="1:9" ht="26" x14ac:dyDescent="0.2">
      <c r="B99" s="652" t="s">
        <v>226</v>
      </c>
      <c r="C99" s="666" t="s">
        <v>227</v>
      </c>
      <c r="D99" s="664">
        <v>1</v>
      </c>
      <c r="E99" s="666" t="s">
        <v>354</v>
      </c>
      <c r="F99" s="531" t="s">
        <v>355</v>
      </c>
      <c r="G99" s="494">
        <v>45659</v>
      </c>
      <c r="H99" s="494">
        <v>45838</v>
      </c>
      <c r="I99" s="540" t="s">
        <v>356</v>
      </c>
    </row>
    <row r="100" spans="1:9" ht="26" x14ac:dyDescent="0.2">
      <c r="B100" s="650"/>
      <c r="C100" s="667"/>
      <c r="D100" s="665"/>
      <c r="E100" s="667"/>
      <c r="F100" s="532" t="s">
        <v>357</v>
      </c>
      <c r="G100" s="496">
        <v>45839</v>
      </c>
      <c r="H100" s="496">
        <v>46022</v>
      </c>
      <c r="I100" s="541" t="s">
        <v>356</v>
      </c>
    </row>
    <row r="101" spans="1:9" ht="26" x14ac:dyDescent="0.2">
      <c r="B101" s="642" t="s">
        <v>231</v>
      </c>
      <c r="C101" s="645" t="str">
        <f>+'2. PAI 2025'!C37</f>
        <v>Formular y realizar seguimiento al Plan Anual de Adquisiciones -PAA</v>
      </c>
      <c r="D101" s="495">
        <v>1</v>
      </c>
      <c r="E101" s="498" t="s">
        <v>358</v>
      </c>
      <c r="F101" s="519" t="s">
        <v>359</v>
      </c>
      <c r="G101" s="496">
        <v>45659</v>
      </c>
      <c r="H101" s="496">
        <v>45688</v>
      </c>
      <c r="I101" s="542" t="s">
        <v>356</v>
      </c>
    </row>
    <row r="102" spans="1:9" ht="26" x14ac:dyDescent="0.2">
      <c r="B102" s="643"/>
      <c r="C102" s="646"/>
      <c r="D102" s="495">
        <v>2</v>
      </c>
      <c r="E102" s="498" t="s">
        <v>267</v>
      </c>
      <c r="F102" s="519" t="s">
        <v>360</v>
      </c>
      <c r="G102" s="499">
        <v>45659</v>
      </c>
      <c r="H102" s="499">
        <v>45838</v>
      </c>
      <c r="I102" s="541" t="s">
        <v>356</v>
      </c>
    </row>
    <row r="103" spans="1:9" ht="26" x14ac:dyDescent="0.2">
      <c r="B103" s="644"/>
      <c r="C103" s="647"/>
      <c r="D103" s="455">
        <v>3</v>
      </c>
      <c r="E103" s="497" t="s">
        <v>267</v>
      </c>
      <c r="F103" s="519" t="s">
        <v>361</v>
      </c>
      <c r="G103" s="496">
        <v>45839</v>
      </c>
      <c r="H103" s="496">
        <v>46022</v>
      </c>
      <c r="I103" s="541" t="s">
        <v>356</v>
      </c>
    </row>
    <row r="104" spans="1:9" ht="26" x14ac:dyDescent="0.2">
      <c r="B104" s="642" t="s">
        <v>234</v>
      </c>
      <c r="C104" s="668" t="str">
        <f>+'2. PAI 2025'!C38</f>
        <v>Formular e implementar el Plan Anual de Vacantes y Plan de Previsión de Recursos Humanos</v>
      </c>
      <c r="D104" s="455">
        <v>1</v>
      </c>
      <c r="E104" s="498" t="s">
        <v>358</v>
      </c>
      <c r="F104" s="519" t="s">
        <v>362</v>
      </c>
      <c r="G104" s="457">
        <v>45659</v>
      </c>
      <c r="H104" s="457">
        <v>45688</v>
      </c>
      <c r="I104" s="538" t="s">
        <v>356</v>
      </c>
    </row>
    <row r="105" spans="1:9" ht="26" x14ac:dyDescent="0.2">
      <c r="B105" s="643"/>
      <c r="C105" s="663"/>
      <c r="D105" s="455">
        <v>2</v>
      </c>
      <c r="E105" s="498" t="s">
        <v>267</v>
      </c>
      <c r="F105" s="519" t="s">
        <v>363</v>
      </c>
      <c r="G105" s="457">
        <v>45689</v>
      </c>
      <c r="H105" s="457">
        <v>45838</v>
      </c>
      <c r="I105" s="538" t="s">
        <v>356</v>
      </c>
    </row>
    <row r="106" spans="1:9" ht="26" x14ac:dyDescent="0.2">
      <c r="B106" s="643"/>
      <c r="C106" s="663"/>
      <c r="D106" s="500">
        <v>3</v>
      </c>
      <c r="E106" s="497" t="s">
        <v>267</v>
      </c>
      <c r="F106" s="533" t="s">
        <v>364</v>
      </c>
      <c r="G106" s="501">
        <v>45839</v>
      </c>
      <c r="H106" s="501">
        <v>46022</v>
      </c>
      <c r="I106" s="543" t="s">
        <v>356</v>
      </c>
    </row>
    <row r="107" spans="1:9" ht="26" x14ac:dyDescent="0.2">
      <c r="B107" s="650" t="s">
        <v>238</v>
      </c>
      <c r="C107" s="656" t="str">
        <f>+'2. PAI 2025'!C39</f>
        <v xml:space="preserve">Formular e implementar el Plan de manejo ambiental ANCPCCE </v>
      </c>
      <c r="D107" s="455">
        <v>1</v>
      </c>
      <c r="E107" s="498" t="s">
        <v>358</v>
      </c>
      <c r="F107" s="519" t="s">
        <v>365</v>
      </c>
      <c r="G107" s="457">
        <v>45659</v>
      </c>
      <c r="H107" s="457">
        <v>45747</v>
      </c>
      <c r="I107" s="538" t="s">
        <v>356</v>
      </c>
    </row>
    <row r="108" spans="1:9" ht="26" x14ac:dyDescent="0.2">
      <c r="B108" s="650"/>
      <c r="C108" s="656"/>
      <c r="D108" s="455">
        <v>2</v>
      </c>
      <c r="E108" s="498" t="s">
        <v>267</v>
      </c>
      <c r="F108" s="519" t="s">
        <v>366</v>
      </c>
      <c r="G108" s="457">
        <v>45689</v>
      </c>
      <c r="H108" s="457">
        <v>46022</v>
      </c>
      <c r="I108" s="538" t="s">
        <v>356</v>
      </c>
    </row>
    <row r="109" spans="1:9" ht="26" x14ac:dyDescent="0.2">
      <c r="A109" s="479"/>
      <c r="B109" s="657" t="s">
        <v>242</v>
      </c>
      <c r="C109" s="659" t="str">
        <f>+'2. PAI 2025'!C40</f>
        <v>Formular e implementar el Plan Estratégico de Talento Humano</v>
      </c>
      <c r="D109" s="502">
        <v>1</v>
      </c>
      <c r="E109" s="503" t="s">
        <v>358</v>
      </c>
      <c r="F109" s="534" t="s">
        <v>367</v>
      </c>
      <c r="G109" s="504">
        <v>45659</v>
      </c>
      <c r="H109" s="505">
        <v>45688</v>
      </c>
      <c r="I109" s="544" t="s">
        <v>356</v>
      </c>
    </row>
    <row r="110" spans="1:9" ht="26" x14ac:dyDescent="0.2">
      <c r="A110" s="479"/>
      <c r="B110" s="657"/>
      <c r="C110" s="659"/>
      <c r="D110" s="490">
        <v>2</v>
      </c>
      <c r="E110" s="483" t="s">
        <v>267</v>
      </c>
      <c r="F110" s="530" t="s">
        <v>368</v>
      </c>
      <c r="G110" s="457">
        <v>45689</v>
      </c>
      <c r="H110" s="457">
        <v>45838</v>
      </c>
      <c r="I110" s="538" t="s">
        <v>356</v>
      </c>
    </row>
    <row r="111" spans="1:9" ht="26" x14ac:dyDescent="0.2">
      <c r="A111" s="479"/>
      <c r="B111" s="658"/>
      <c r="C111" s="660"/>
      <c r="D111" s="490">
        <v>3</v>
      </c>
      <c r="E111" s="483" t="s">
        <v>267</v>
      </c>
      <c r="F111" s="530" t="s">
        <v>369</v>
      </c>
      <c r="G111" s="501">
        <v>45839</v>
      </c>
      <c r="H111" s="501">
        <v>46022</v>
      </c>
      <c r="I111" s="538" t="s">
        <v>356</v>
      </c>
    </row>
    <row r="112" spans="1:9" ht="26" x14ac:dyDescent="0.2">
      <c r="B112" s="661" t="s">
        <v>245</v>
      </c>
      <c r="C112" s="662" t="str">
        <f>+'2. PAI 2025'!C41</f>
        <v>Formular e implementar el Plan Institucional de Capacitación</v>
      </c>
      <c r="D112" s="506">
        <v>1</v>
      </c>
      <c r="E112" s="483" t="s">
        <v>358</v>
      </c>
      <c r="F112" s="530" t="s">
        <v>370</v>
      </c>
      <c r="G112" s="492">
        <v>45659</v>
      </c>
      <c r="H112" s="467">
        <v>45688</v>
      </c>
      <c r="I112" s="538" t="s">
        <v>356</v>
      </c>
    </row>
    <row r="113" spans="1:9" ht="26" x14ac:dyDescent="0.2">
      <c r="B113" s="643"/>
      <c r="C113" s="663"/>
      <c r="D113" s="506">
        <v>2</v>
      </c>
      <c r="E113" s="483" t="s">
        <v>267</v>
      </c>
      <c r="F113" s="530" t="s">
        <v>371</v>
      </c>
      <c r="G113" s="457">
        <v>45689</v>
      </c>
      <c r="H113" s="457">
        <v>45838</v>
      </c>
      <c r="I113" s="538" t="s">
        <v>356</v>
      </c>
    </row>
    <row r="114" spans="1:9" ht="26" x14ac:dyDescent="0.2">
      <c r="B114" s="643"/>
      <c r="C114" s="663"/>
      <c r="D114" s="506">
        <v>3</v>
      </c>
      <c r="E114" s="483" t="s">
        <v>267</v>
      </c>
      <c r="F114" s="530" t="s">
        <v>372</v>
      </c>
      <c r="G114" s="501">
        <v>45839</v>
      </c>
      <c r="H114" s="501">
        <v>46022</v>
      </c>
      <c r="I114" s="538" t="s">
        <v>356</v>
      </c>
    </row>
    <row r="115" spans="1:9" ht="26" x14ac:dyDescent="0.2">
      <c r="A115" s="479"/>
      <c r="B115" s="654" t="s">
        <v>248</v>
      </c>
      <c r="C115" s="655" t="str">
        <f>+'2. PAI 2025'!C42</f>
        <v xml:space="preserve">Formular e implementar el Plan Institucional de Bienestar Social e Incentivos </v>
      </c>
      <c r="D115" s="507">
        <v>1</v>
      </c>
      <c r="E115" s="483" t="s">
        <v>358</v>
      </c>
      <c r="F115" s="530" t="s">
        <v>373</v>
      </c>
      <c r="G115" s="492">
        <v>45659</v>
      </c>
      <c r="H115" s="467">
        <v>45688</v>
      </c>
      <c r="I115" s="538" t="s">
        <v>356</v>
      </c>
    </row>
    <row r="116" spans="1:9" ht="26" x14ac:dyDescent="0.2">
      <c r="A116" s="479"/>
      <c r="B116" s="654"/>
      <c r="C116" s="655"/>
      <c r="D116" s="507">
        <v>2</v>
      </c>
      <c r="E116" s="483" t="s">
        <v>267</v>
      </c>
      <c r="F116" s="530" t="s">
        <v>374</v>
      </c>
      <c r="G116" s="457">
        <v>45689</v>
      </c>
      <c r="H116" s="457">
        <v>45838</v>
      </c>
      <c r="I116" s="538" t="s">
        <v>356</v>
      </c>
    </row>
    <row r="117" spans="1:9" ht="26" x14ac:dyDescent="0.2">
      <c r="A117" s="479"/>
      <c r="B117" s="654"/>
      <c r="C117" s="655"/>
      <c r="D117" s="507">
        <v>3</v>
      </c>
      <c r="E117" s="483" t="s">
        <v>267</v>
      </c>
      <c r="F117" s="530" t="s">
        <v>375</v>
      </c>
      <c r="G117" s="501">
        <v>45839</v>
      </c>
      <c r="H117" s="501">
        <v>46022</v>
      </c>
      <c r="I117" s="538" t="s">
        <v>356</v>
      </c>
    </row>
    <row r="118" spans="1:9" ht="26" x14ac:dyDescent="0.2">
      <c r="A118" s="479"/>
      <c r="B118" s="654" t="s">
        <v>251</v>
      </c>
      <c r="C118" s="655" t="str">
        <f>+'2. PAI 2025'!C43</f>
        <v>Formular e implementar el Plan Anual en Seguridad y Salud en el Trabajo</v>
      </c>
      <c r="D118" s="507">
        <v>1</v>
      </c>
      <c r="E118" s="483" t="s">
        <v>358</v>
      </c>
      <c r="F118" s="530" t="s">
        <v>376</v>
      </c>
      <c r="G118" s="492">
        <v>45659</v>
      </c>
      <c r="H118" s="467">
        <v>45688</v>
      </c>
      <c r="I118" s="538" t="s">
        <v>356</v>
      </c>
    </row>
    <row r="119" spans="1:9" ht="26" x14ac:dyDescent="0.2">
      <c r="A119" s="479"/>
      <c r="B119" s="654"/>
      <c r="C119" s="655"/>
      <c r="D119" s="507">
        <v>2</v>
      </c>
      <c r="E119" s="483" t="s">
        <v>267</v>
      </c>
      <c r="F119" s="530" t="s">
        <v>377</v>
      </c>
      <c r="G119" s="492">
        <v>45689</v>
      </c>
      <c r="H119" s="457">
        <v>45838</v>
      </c>
      <c r="I119" s="538" t="s">
        <v>356</v>
      </c>
    </row>
    <row r="120" spans="1:9" ht="26" x14ac:dyDescent="0.2">
      <c r="A120" s="479"/>
      <c r="B120" s="654"/>
      <c r="C120" s="655"/>
      <c r="D120" s="507">
        <v>3</v>
      </c>
      <c r="E120" s="483" t="s">
        <v>267</v>
      </c>
      <c r="F120" s="530" t="s">
        <v>378</v>
      </c>
      <c r="G120" s="492">
        <v>45689</v>
      </c>
      <c r="H120" s="492">
        <v>45940</v>
      </c>
      <c r="I120" s="538" t="s">
        <v>356</v>
      </c>
    </row>
    <row r="121" spans="1:9" ht="26" x14ac:dyDescent="0.2">
      <c r="A121" s="479"/>
      <c r="B121" s="654"/>
      <c r="C121" s="655"/>
      <c r="D121" s="507">
        <v>4</v>
      </c>
      <c r="E121" s="483" t="s">
        <v>267</v>
      </c>
      <c r="F121" s="530" t="s">
        <v>379</v>
      </c>
      <c r="G121" s="492">
        <v>45839</v>
      </c>
      <c r="H121" s="467">
        <v>46022</v>
      </c>
      <c r="I121" s="538" t="s">
        <v>356</v>
      </c>
    </row>
    <row r="122" spans="1:9" ht="26" x14ac:dyDescent="0.2">
      <c r="A122" s="479"/>
      <c r="B122" s="654" t="s">
        <v>254</v>
      </c>
      <c r="C122" s="655" t="str">
        <f>+'2. PAI 2025'!C44</f>
        <v xml:space="preserve">Implementar la Política de Gestión del Conocimiento </v>
      </c>
      <c r="D122" s="507">
        <v>1</v>
      </c>
      <c r="E122" s="483" t="s">
        <v>330</v>
      </c>
      <c r="F122" s="530" t="s">
        <v>380</v>
      </c>
      <c r="G122" s="492">
        <v>45659</v>
      </c>
      <c r="H122" s="467">
        <v>45688</v>
      </c>
      <c r="I122" s="538" t="s">
        <v>356</v>
      </c>
    </row>
    <row r="123" spans="1:9" ht="26" x14ac:dyDescent="0.2">
      <c r="A123" s="479"/>
      <c r="B123" s="654"/>
      <c r="C123" s="655"/>
      <c r="D123" s="507">
        <v>2</v>
      </c>
      <c r="E123" s="483" t="s">
        <v>267</v>
      </c>
      <c r="F123" s="530" t="s">
        <v>381</v>
      </c>
      <c r="G123" s="492">
        <v>45689</v>
      </c>
      <c r="H123" s="457">
        <v>45838</v>
      </c>
      <c r="I123" s="538" t="s">
        <v>356</v>
      </c>
    </row>
    <row r="124" spans="1:9" ht="26" x14ac:dyDescent="0.2">
      <c r="A124" s="479"/>
      <c r="B124" s="654"/>
      <c r="C124" s="655"/>
      <c r="D124" s="507">
        <v>3</v>
      </c>
      <c r="E124" s="483" t="s">
        <v>267</v>
      </c>
      <c r="F124" s="530" t="s">
        <v>382</v>
      </c>
      <c r="G124" s="492">
        <v>45839</v>
      </c>
      <c r="H124" s="467">
        <v>46022</v>
      </c>
      <c r="I124" s="538" t="s">
        <v>356</v>
      </c>
    </row>
    <row r="125" spans="1:9" ht="39" x14ac:dyDescent="0.2">
      <c r="B125" s="643" t="s">
        <v>258</v>
      </c>
      <c r="C125" s="646" t="str">
        <f>+'2. PAI 2025'!C45</f>
        <v>Seguimiento a la implementación del Plan de Acción de la Política de Prevención del Daño Antijurídico de la Agencia</v>
      </c>
      <c r="D125" s="455">
        <v>1</v>
      </c>
      <c r="E125" s="498" t="s">
        <v>267</v>
      </c>
      <c r="F125" s="519" t="s">
        <v>260</v>
      </c>
      <c r="G125" s="457">
        <v>45659</v>
      </c>
      <c r="H125" s="457">
        <v>45838</v>
      </c>
      <c r="I125" s="538" t="s">
        <v>356</v>
      </c>
    </row>
    <row r="126" spans="1:9" ht="39" x14ac:dyDescent="0.2">
      <c r="B126" s="644"/>
      <c r="C126" s="647"/>
      <c r="D126" s="455">
        <v>2</v>
      </c>
      <c r="E126" s="498" t="s">
        <v>267</v>
      </c>
      <c r="F126" s="519" t="s">
        <v>260</v>
      </c>
      <c r="G126" s="457">
        <v>45839</v>
      </c>
      <c r="H126" s="457">
        <v>46022</v>
      </c>
      <c r="I126" s="538" t="s">
        <v>356</v>
      </c>
    </row>
    <row r="127" spans="1:9" ht="39" x14ac:dyDescent="0.2">
      <c r="B127" s="642" t="s">
        <v>264</v>
      </c>
      <c r="C127" s="645" t="str">
        <f>+'2. PAI 2025'!C46</f>
        <v>Monitorear  con oportunidad las PQRSD de la Agencia.</v>
      </c>
      <c r="D127" s="455">
        <v>1</v>
      </c>
      <c r="E127" s="498" t="s">
        <v>267</v>
      </c>
      <c r="F127" s="519" t="s">
        <v>383</v>
      </c>
      <c r="G127" s="457">
        <v>45658</v>
      </c>
      <c r="H127" s="457">
        <v>45747</v>
      </c>
      <c r="I127" s="538" t="s">
        <v>356</v>
      </c>
    </row>
    <row r="128" spans="1:9" ht="39" x14ac:dyDescent="0.2">
      <c r="B128" s="643"/>
      <c r="C128" s="646"/>
      <c r="D128" s="455">
        <v>2</v>
      </c>
      <c r="E128" s="498" t="s">
        <v>267</v>
      </c>
      <c r="F128" s="519" t="s">
        <v>384</v>
      </c>
      <c r="G128" s="457">
        <v>45748</v>
      </c>
      <c r="H128" s="457">
        <v>45838</v>
      </c>
      <c r="I128" s="538" t="s">
        <v>356</v>
      </c>
    </row>
    <row r="129" spans="2:9" ht="39" x14ac:dyDescent="0.2">
      <c r="B129" s="643"/>
      <c r="C129" s="646"/>
      <c r="D129" s="455">
        <v>3</v>
      </c>
      <c r="E129" s="498" t="s">
        <v>267</v>
      </c>
      <c r="F129" s="519" t="s">
        <v>385</v>
      </c>
      <c r="G129" s="457">
        <v>45839</v>
      </c>
      <c r="H129" s="457">
        <v>45930</v>
      </c>
      <c r="I129" s="538" t="s">
        <v>356</v>
      </c>
    </row>
    <row r="130" spans="2:9" ht="40" thickBot="1" x14ac:dyDescent="0.25">
      <c r="B130" s="648"/>
      <c r="C130" s="649"/>
      <c r="D130" s="458">
        <v>4</v>
      </c>
      <c r="E130" s="508" t="s">
        <v>267</v>
      </c>
      <c r="F130" s="520" t="s">
        <v>386</v>
      </c>
      <c r="G130" s="460">
        <v>45931</v>
      </c>
      <c r="H130" s="460">
        <v>46022</v>
      </c>
      <c r="I130" s="539" t="s">
        <v>356</v>
      </c>
    </row>
    <row r="131" spans="2:9" ht="13" x14ac:dyDescent="0.2">
      <c r="B131" s="652" t="s">
        <v>387</v>
      </c>
      <c r="C131" s="653" t="s">
        <v>388</v>
      </c>
      <c r="D131" s="454">
        <v>1</v>
      </c>
      <c r="E131" s="461" t="s">
        <v>300</v>
      </c>
      <c r="F131" s="521" t="s">
        <v>389</v>
      </c>
      <c r="G131" s="462">
        <v>45705</v>
      </c>
      <c r="H131" s="462">
        <v>45838</v>
      </c>
      <c r="I131" s="537" t="s">
        <v>273</v>
      </c>
    </row>
    <row r="132" spans="2:9" ht="13" x14ac:dyDescent="0.2">
      <c r="B132" s="650"/>
      <c r="C132" s="651"/>
      <c r="D132" s="455">
        <v>2</v>
      </c>
      <c r="E132" s="456" t="s">
        <v>300</v>
      </c>
      <c r="F132" s="519" t="s">
        <v>389</v>
      </c>
      <c r="G132" s="463">
        <v>45839</v>
      </c>
      <c r="H132" s="463">
        <v>45930</v>
      </c>
      <c r="I132" s="538" t="s">
        <v>273</v>
      </c>
    </row>
    <row r="133" spans="2:9" ht="52" x14ac:dyDescent="0.2">
      <c r="B133" s="493" t="s">
        <v>275</v>
      </c>
      <c r="C133" s="473" t="s">
        <v>390</v>
      </c>
      <c r="D133" s="455">
        <v>1</v>
      </c>
      <c r="E133" s="456" t="s">
        <v>300</v>
      </c>
      <c r="F133" s="519" t="s">
        <v>391</v>
      </c>
      <c r="G133" s="463">
        <v>45839</v>
      </c>
      <c r="H133" s="463">
        <v>46006</v>
      </c>
      <c r="I133" s="538" t="s">
        <v>273</v>
      </c>
    </row>
    <row r="134" spans="2:9" ht="26" x14ac:dyDescent="0.2">
      <c r="B134" s="642" t="s">
        <v>276</v>
      </c>
      <c r="C134" s="645" t="s">
        <v>392</v>
      </c>
      <c r="D134" s="455">
        <v>1</v>
      </c>
      <c r="E134" s="456" t="s">
        <v>300</v>
      </c>
      <c r="F134" s="519" t="s">
        <v>393</v>
      </c>
      <c r="G134" s="463">
        <v>45748</v>
      </c>
      <c r="H134" s="463">
        <v>45838</v>
      </c>
      <c r="I134" s="538" t="s">
        <v>273</v>
      </c>
    </row>
    <row r="135" spans="2:9" ht="26" x14ac:dyDescent="0.2">
      <c r="B135" s="643"/>
      <c r="C135" s="646"/>
      <c r="D135" s="455">
        <v>2</v>
      </c>
      <c r="E135" s="456" t="s">
        <v>300</v>
      </c>
      <c r="F135" s="519" t="s">
        <v>393</v>
      </c>
      <c r="G135" s="463">
        <v>45839</v>
      </c>
      <c r="H135" s="463">
        <v>45930</v>
      </c>
      <c r="I135" s="538" t="s">
        <v>273</v>
      </c>
    </row>
    <row r="136" spans="2:9" ht="26" x14ac:dyDescent="0.2">
      <c r="B136" s="644"/>
      <c r="C136" s="647"/>
      <c r="D136" s="455">
        <v>3</v>
      </c>
      <c r="E136" s="456" t="s">
        <v>300</v>
      </c>
      <c r="F136" s="519" t="s">
        <v>394</v>
      </c>
      <c r="G136" s="463">
        <v>45931</v>
      </c>
      <c r="H136" s="463">
        <v>46006</v>
      </c>
      <c r="I136" s="538" t="s">
        <v>273</v>
      </c>
    </row>
    <row r="137" spans="2:9" ht="25.5" customHeight="1" x14ac:dyDescent="0.2">
      <c r="B137" s="642" t="s">
        <v>278</v>
      </c>
      <c r="C137" s="645" t="s">
        <v>279</v>
      </c>
      <c r="D137" s="455">
        <v>1</v>
      </c>
      <c r="E137" s="456" t="s">
        <v>300</v>
      </c>
      <c r="F137" s="519" t="s">
        <v>311</v>
      </c>
      <c r="G137" s="463">
        <v>45703</v>
      </c>
      <c r="H137" s="463">
        <v>45747</v>
      </c>
      <c r="I137" s="538" t="s">
        <v>273</v>
      </c>
    </row>
    <row r="138" spans="2:9" ht="25.5" customHeight="1" x14ac:dyDescent="0.2">
      <c r="B138" s="643"/>
      <c r="C138" s="646"/>
      <c r="D138" s="455">
        <v>2</v>
      </c>
      <c r="E138" s="456" t="s">
        <v>300</v>
      </c>
      <c r="F138" s="519" t="s">
        <v>395</v>
      </c>
      <c r="G138" s="463">
        <v>45748</v>
      </c>
      <c r="H138" s="463">
        <v>45838</v>
      </c>
      <c r="I138" s="538" t="s">
        <v>273</v>
      </c>
    </row>
    <row r="139" spans="2:9" ht="25.5" customHeight="1" x14ac:dyDescent="0.2">
      <c r="B139" s="643"/>
      <c r="C139" s="646"/>
      <c r="D139" s="455">
        <v>3</v>
      </c>
      <c r="E139" s="456" t="s">
        <v>300</v>
      </c>
      <c r="F139" s="519" t="s">
        <v>395</v>
      </c>
      <c r="G139" s="463">
        <v>45839</v>
      </c>
      <c r="H139" s="463">
        <v>45930</v>
      </c>
      <c r="I139" s="538" t="s">
        <v>273</v>
      </c>
    </row>
    <row r="140" spans="2:9" ht="25.5" customHeight="1" x14ac:dyDescent="0.2">
      <c r="B140" s="644"/>
      <c r="C140" s="647"/>
      <c r="D140" s="455">
        <v>4</v>
      </c>
      <c r="E140" s="456" t="s">
        <v>300</v>
      </c>
      <c r="F140" s="519" t="s">
        <v>395</v>
      </c>
      <c r="G140" s="463">
        <v>45931</v>
      </c>
      <c r="H140" s="463">
        <v>46006</v>
      </c>
      <c r="I140" s="538" t="s">
        <v>273</v>
      </c>
    </row>
    <row r="141" spans="2:9" ht="39" x14ac:dyDescent="0.2">
      <c r="B141" s="650" t="s">
        <v>283</v>
      </c>
      <c r="C141" s="651" t="s">
        <v>284</v>
      </c>
      <c r="D141" s="455">
        <v>1</v>
      </c>
      <c r="E141" s="456" t="s">
        <v>300</v>
      </c>
      <c r="F141" s="519" t="s">
        <v>285</v>
      </c>
      <c r="G141" s="463">
        <v>45703</v>
      </c>
      <c r="H141" s="463">
        <v>45747</v>
      </c>
      <c r="I141" s="538" t="s">
        <v>273</v>
      </c>
    </row>
    <row r="142" spans="2:9" ht="39" x14ac:dyDescent="0.2">
      <c r="B142" s="650"/>
      <c r="C142" s="651"/>
      <c r="D142" s="455">
        <v>2</v>
      </c>
      <c r="E142" s="456" t="s">
        <v>300</v>
      </c>
      <c r="F142" s="519" t="s">
        <v>285</v>
      </c>
      <c r="G142" s="463">
        <v>45748</v>
      </c>
      <c r="H142" s="463">
        <v>45838</v>
      </c>
      <c r="I142" s="538" t="s">
        <v>273</v>
      </c>
    </row>
    <row r="143" spans="2:9" ht="39" x14ac:dyDescent="0.2">
      <c r="B143" s="650"/>
      <c r="C143" s="651"/>
      <c r="D143" s="455">
        <v>3</v>
      </c>
      <c r="E143" s="456" t="s">
        <v>300</v>
      </c>
      <c r="F143" s="519" t="s">
        <v>285</v>
      </c>
      <c r="G143" s="463">
        <v>45839</v>
      </c>
      <c r="H143" s="463">
        <v>45930</v>
      </c>
      <c r="I143" s="538" t="s">
        <v>273</v>
      </c>
    </row>
    <row r="144" spans="2:9" ht="39" x14ac:dyDescent="0.2">
      <c r="B144" s="650"/>
      <c r="C144" s="651"/>
      <c r="D144" s="455">
        <v>4</v>
      </c>
      <c r="E144" s="456" t="s">
        <v>300</v>
      </c>
      <c r="F144" s="519" t="s">
        <v>285</v>
      </c>
      <c r="G144" s="463">
        <v>45931</v>
      </c>
      <c r="H144" s="463">
        <v>46006</v>
      </c>
      <c r="I144" s="538" t="s">
        <v>273</v>
      </c>
    </row>
    <row r="145" spans="2:9" ht="32.25" customHeight="1" x14ac:dyDescent="0.2">
      <c r="B145" s="642" t="s">
        <v>287</v>
      </c>
      <c r="C145" s="645" t="s">
        <v>288</v>
      </c>
      <c r="D145" s="455">
        <v>1</v>
      </c>
      <c r="E145" s="456" t="s">
        <v>300</v>
      </c>
      <c r="F145" s="519" t="s">
        <v>396</v>
      </c>
      <c r="G145" s="463">
        <v>45658</v>
      </c>
      <c r="H145" s="463">
        <v>45746</v>
      </c>
      <c r="I145" s="538" t="s">
        <v>273</v>
      </c>
    </row>
    <row r="146" spans="2:9" ht="32.25" customHeight="1" x14ac:dyDescent="0.2">
      <c r="B146" s="643"/>
      <c r="C146" s="646"/>
      <c r="D146" s="455">
        <v>2</v>
      </c>
      <c r="E146" s="456" t="s">
        <v>300</v>
      </c>
      <c r="F146" s="519" t="s">
        <v>397</v>
      </c>
      <c r="G146" s="463">
        <v>45748</v>
      </c>
      <c r="H146" s="463">
        <v>45838</v>
      </c>
      <c r="I146" s="538" t="s">
        <v>273</v>
      </c>
    </row>
    <row r="147" spans="2:9" ht="32.25" customHeight="1" x14ac:dyDescent="0.2">
      <c r="B147" s="643"/>
      <c r="C147" s="646"/>
      <c r="D147" s="455">
        <v>3</v>
      </c>
      <c r="E147" s="456" t="s">
        <v>300</v>
      </c>
      <c r="F147" s="519" t="s">
        <v>397</v>
      </c>
      <c r="G147" s="463">
        <v>45839</v>
      </c>
      <c r="H147" s="463">
        <v>45930</v>
      </c>
      <c r="I147" s="538" t="s">
        <v>273</v>
      </c>
    </row>
    <row r="148" spans="2:9" ht="32.25" customHeight="1" x14ac:dyDescent="0.2">
      <c r="B148" s="644"/>
      <c r="C148" s="647"/>
      <c r="D148" s="455">
        <v>4</v>
      </c>
      <c r="E148" s="456" t="s">
        <v>300</v>
      </c>
      <c r="F148" s="519" t="s">
        <v>397</v>
      </c>
      <c r="G148" s="463">
        <v>45931</v>
      </c>
      <c r="H148" s="463">
        <v>46006</v>
      </c>
      <c r="I148" s="538" t="s">
        <v>273</v>
      </c>
    </row>
    <row r="149" spans="2:9" ht="32.25" customHeight="1" x14ac:dyDescent="0.2">
      <c r="B149" s="642" t="s">
        <v>290</v>
      </c>
      <c r="C149" s="645" t="s">
        <v>291</v>
      </c>
      <c r="D149" s="455">
        <v>1</v>
      </c>
      <c r="E149" s="456" t="s">
        <v>300</v>
      </c>
      <c r="F149" s="519" t="s">
        <v>398</v>
      </c>
      <c r="G149" s="463">
        <v>45658</v>
      </c>
      <c r="H149" s="463">
        <v>45746</v>
      </c>
      <c r="I149" s="538" t="s">
        <v>273</v>
      </c>
    </row>
    <row r="150" spans="2:9" ht="32.25" customHeight="1" x14ac:dyDescent="0.2">
      <c r="B150" s="643"/>
      <c r="C150" s="646"/>
      <c r="D150" s="455">
        <v>2</v>
      </c>
      <c r="E150" s="456" t="s">
        <v>300</v>
      </c>
      <c r="F150" s="519" t="s">
        <v>397</v>
      </c>
      <c r="G150" s="463">
        <v>45748</v>
      </c>
      <c r="H150" s="463">
        <v>45838</v>
      </c>
      <c r="I150" s="538" t="s">
        <v>273</v>
      </c>
    </row>
    <row r="151" spans="2:9" ht="32.25" customHeight="1" x14ac:dyDescent="0.2">
      <c r="B151" s="643"/>
      <c r="C151" s="646"/>
      <c r="D151" s="455">
        <v>3</v>
      </c>
      <c r="E151" s="456" t="s">
        <v>300</v>
      </c>
      <c r="F151" s="519" t="s">
        <v>397</v>
      </c>
      <c r="G151" s="463">
        <v>45839</v>
      </c>
      <c r="H151" s="463">
        <v>45930</v>
      </c>
      <c r="I151" s="538" t="s">
        <v>273</v>
      </c>
    </row>
    <row r="152" spans="2:9" ht="32.25" customHeight="1" x14ac:dyDescent="0.2">
      <c r="B152" s="644"/>
      <c r="C152" s="647"/>
      <c r="D152" s="455">
        <v>4</v>
      </c>
      <c r="E152" s="456" t="s">
        <v>300</v>
      </c>
      <c r="F152" s="519" t="s">
        <v>397</v>
      </c>
      <c r="G152" s="463">
        <v>45931</v>
      </c>
      <c r="H152" s="463">
        <v>46006</v>
      </c>
      <c r="I152" s="538" t="s">
        <v>273</v>
      </c>
    </row>
    <row r="153" spans="2:9" ht="32.25" customHeight="1" x14ac:dyDescent="0.2">
      <c r="B153" s="642" t="s">
        <v>292</v>
      </c>
      <c r="C153" s="645" t="s">
        <v>293</v>
      </c>
      <c r="D153" s="455">
        <v>1</v>
      </c>
      <c r="E153" s="456" t="s">
        <v>300</v>
      </c>
      <c r="F153" s="519" t="s">
        <v>399</v>
      </c>
      <c r="G153" s="463">
        <v>45658</v>
      </c>
      <c r="H153" s="463">
        <v>45746</v>
      </c>
      <c r="I153" s="538" t="s">
        <v>273</v>
      </c>
    </row>
    <row r="154" spans="2:9" ht="32.25" customHeight="1" x14ac:dyDescent="0.2">
      <c r="B154" s="643"/>
      <c r="C154" s="646"/>
      <c r="D154" s="455">
        <v>2</v>
      </c>
      <c r="E154" s="456" t="s">
        <v>300</v>
      </c>
      <c r="F154" s="519" t="s">
        <v>397</v>
      </c>
      <c r="G154" s="463">
        <v>45748</v>
      </c>
      <c r="H154" s="463">
        <v>45838</v>
      </c>
      <c r="I154" s="538" t="s">
        <v>273</v>
      </c>
    </row>
    <row r="155" spans="2:9" ht="32.25" customHeight="1" x14ac:dyDescent="0.2">
      <c r="B155" s="643"/>
      <c r="C155" s="646"/>
      <c r="D155" s="455">
        <v>3</v>
      </c>
      <c r="E155" s="456" t="s">
        <v>300</v>
      </c>
      <c r="F155" s="519" t="s">
        <v>397</v>
      </c>
      <c r="G155" s="463">
        <v>45839</v>
      </c>
      <c r="H155" s="463">
        <v>45930</v>
      </c>
      <c r="I155" s="538" t="s">
        <v>273</v>
      </c>
    </row>
    <row r="156" spans="2:9" ht="32.25" customHeight="1" thickBot="1" x14ac:dyDescent="0.25">
      <c r="B156" s="648"/>
      <c r="C156" s="649"/>
      <c r="D156" s="458">
        <v>4</v>
      </c>
      <c r="E156" s="459" t="s">
        <v>300</v>
      </c>
      <c r="F156" s="520" t="s">
        <v>397</v>
      </c>
      <c r="G156" s="464">
        <v>45931</v>
      </c>
      <c r="H156" s="464">
        <v>46006</v>
      </c>
      <c r="I156" s="539" t="s">
        <v>273</v>
      </c>
    </row>
  </sheetData>
  <mergeCells count="76">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99:B100"/>
    <mergeCell ref="C99:C100"/>
    <mergeCell ref="C74:C86"/>
    <mergeCell ref="B74:B86"/>
    <mergeCell ref="B87:B88"/>
    <mergeCell ref="C87:C88"/>
    <mergeCell ref="B89:B90"/>
    <mergeCell ref="C89:C90"/>
    <mergeCell ref="C93:C94"/>
    <mergeCell ref="B93:B94"/>
    <mergeCell ref="B96:B97"/>
    <mergeCell ref="C96:C97"/>
    <mergeCell ref="D99:D100"/>
    <mergeCell ref="E99:E100"/>
    <mergeCell ref="B101:B103"/>
    <mergeCell ref="C101:C103"/>
    <mergeCell ref="B104:B106"/>
    <mergeCell ref="C104:C106"/>
    <mergeCell ref="B107:B108"/>
    <mergeCell ref="C107:C108"/>
    <mergeCell ref="B109:B111"/>
    <mergeCell ref="C109:C111"/>
    <mergeCell ref="B112:B114"/>
    <mergeCell ref="C112:C114"/>
    <mergeCell ref="B115:B117"/>
    <mergeCell ref="C115:C117"/>
    <mergeCell ref="B118:B121"/>
    <mergeCell ref="C118:C121"/>
    <mergeCell ref="B122:B124"/>
    <mergeCell ref="C122:C124"/>
    <mergeCell ref="B125:B126"/>
    <mergeCell ref="C125:C126"/>
    <mergeCell ref="B127:B130"/>
    <mergeCell ref="C127:C130"/>
    <mergeCell ref="B131:B132"/>
    <mergeCell ref="C131:C132"/>
    <mergeCell ref="B134:B136"/>
    <mergeCell ref="C134:C136"/>
    <mergeCell ref="B137:B140"/>
    <mergeCell ref="C137:C140"/>
    <mergeCell ref="B141:B144"/>
    <mergeCell ref="C141:C144"/>
    <mergeCell ref="B145:B148"/>
    <mergeCell ref="C145:C148"/>
    <mergeCell ref="B149:B152"/>
    <mergeCell ref="C149:C152"/>
    <mergeCell ref="B153:B156"/>
    <mergeCell ref="C153:C156"/>
  </mergeCells>
  <phoneticPr fontId="25" type="noConversion"/>
  <dataValidations count="3">
    <dataValidation type="date" allowBlank="1" showInputMessage="1" showErrorMessage="1" promptTitle="VALIDAR RANGO DE FECHA" prompt="Por favor seleccione una fecha entre el 15/01/2025 y el 31/12/2025" sqref="H121:H130 H3:H69 H104:H119 H95:H98"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4:G119 G3:G69 H93:H94 G121:G130 G93:G98" xr:uid="{4110E356-6B59-463A-A92B-1859C9A7CEF9}">
      <formula1>45658</formula1>
      <formula2>46006</formula2>
    </dataValidation>
    <dataValidation type="list" allowBlank="1" showInputMessage="1" showErrorMessage="1" sqref="E108 E102:E103 E121 E119 E116:E117 E113:E114 E110:E111 E105:E106 E123:E130" xr:uid="{1E156120-0C6D-4625-800B-C6D33653E036}">
      <formula1>INDIRECT(#REF!)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topLeftCell="A10" workbookViewId="0">
      <selection activeCell="B34" sqref="B34"/>
    </sheetView>
  </sheetViews>
  <sheetFormatPr baseColWidth="10" defaultColWidth="11.5" defaultRowHeight="13" x14ac:dyDescent="0.15"/>
  <cols>
    <col min="1" max="1" width="11.5" style="411"/>
    <col min="2" max="2" width="53.1640625" style="411" customWidth="1"/>
    <col min="3" max="3" width="42.1640625" style="413" customWidth="1"/>
    <col min="4" max="4" width="64.1640625" style="413" customWidth="1"/>
    <col min="5" max="16384" width="11.5" style="411"/>
  </cols>
  <sheetData>
    <row r="2" spans="2:2" x14ac:dyDescent="0.15">
      <c r="B2" s="412" t="s">
        <v>400</v>
      </c>
    </row>
    <row r="3" spans="2:2" x14ac:dyDescent="0.15">
      <c r="B3" s="412" t="s">
        <v>262</v>
      </c>
    </row>
    <row r="4" spans="2:2" x14ac:dyDescent="0.15">
      <c r="B4" s="412" t="s">
        <v>401</v>
      </c>
    </row>
    <row r="5" spans="2:2" x14ac:dyDescent="0.15">
      <c r="B5" s="412" t="s">
        <v>135</v>
      </c>
    </row>
    <row r="6" spans="2:2" x14ac:dyDescent="0.15">
      <c r="B6" s="412" t="s">
        <v>229</v>
      </c>
    </row>
    <row r="7" spans="2:2" x14ac:dyDescent="0.15">
      <c r="B7" s="412" t="s">
        <v>257</v>
      </c>
    </row>
    <row r="8" spans="2:2" x14ac:dyDescent="0.15">
      <c r="B8" s="412" t="s">
        <v>237</v>
      </c>
    </row>
    <row r="9" spans="2:2" x14ac:dyDescent="0.15">
      <c r="B9" s="412" t="s">
        <v>269</v>
      </c>
    </row>
    <row r="10" spans="2:2" x14ac:dyDescent="0.15">
      <c r="B10" s="412" t="s">
        <v>272</v>
      </c>
    </row>
    <row r="11" spans="2:2" x14ac:dyDescent="0.15">
      <c r="B11" s="412" t="s">
        <v>156</v>
      </c>
    </row>
    <row r="12" spans="2:2" x14ac:dyDescent="0.15">
      <c r="B12" s="412" t="s">
        <v>402</v>
      </c>
    </row>
    <row r="13" spans="2:2" x14ac:dyDescent="0.15">
      <c r="B13" s="412" t="s">
        <v>123</v>
      </c>
    </row>
    <row r="14" spans="2:2" x14ac:dyDescent="0.15">
      <c r="B14" s="412" t="s">
        <v>403</v>
      </c>
    </row>
    <row r="15" spans="2:2" x14ac:dyDescent="0.15">
      <c r="B15" s="412" t="s">
        <v>139</v>
      </c>
    </row>
    <row r="16" spans="2:2" x14ac:dyDescent="0.15">
      <c r="B16" s="412" t="s">
        <v>404</v>
      </c>
    </row>
    <row r="17" spans="2:2" x14ac:dyDescent="0.15">
      <c r="B17" s="412" t="s">
        <v>405</v>
      </c>
    </row>
    <row r="18" spans="2:2" x14ac:dyDescent="0.15">
      <c r="B18" s="412" t="s">
        <v>112</v>
      </c>
    </row>
    <row r="19" spans="2:2" x14ac:dyDescent="0.15">
      <c r="B19" s="412" t="s">
        <v>218</v>
      </c>
    </row>
    <row r="20" spans="2:2" x14ac:dyDescent="0.15">
      <c r="B20" s="412" t="s">
        <v>144</v>
      </c>
    </row>
    <row r="22" spans="2:2" x14ac:dyDescent="0.15">
      <c r="B22" s="411" t="s">
        <v>406</v>
      </c>
    </row>
    <row r="23" spans="2:2" x14ac:dyDescent="0.15">
      <c r="B23" s="411" t="s">
        <v>216</v>
      </c>
    </row>
    <row r="24" spans="2:2" x14ac:dyDescent="0.15">
      <c r="B24" s="411" t="s">
        <v>172</v>
      </c>
    </row>
    <row r="25" spans="2:2" x14ac:dyDescent="0.15">
      <c r="B25" s="411" t="s">
        <v>122</v>
      </c>
    </row>
    <row r="26" spans="2:2" x14ac:dyDescent="0.15">
      <c r="B26" s="411" t="s">
        <v>407</v>
      </c>
    </row>
    <row r="27" spans="2:2" x14ac:dyDescent="0.15">
      <c r="B27" s="411" t="s">
        <v>128</v>
      </c>
    </row>
    <row r="28" spans="2:2" x14ac:dyDescent="0.15">
      <c r="B28" s="411" t="s">
        <v>408</v>
      </c>
    </row>
    <row r="29" spans="2:2" x14ac:dyDescent="0.15">
      <c r="B29" s="411" t="s">
        <v>409</v>
      </c>
    </row>
    <row r="30" spans="2:2" x14ac:dyDescent="0.15">
      <c r="B30" s="411" t="s">
        <v>162</v>
      </c>
    </row>
    <row r="31" spans="2:2" x14ac:dyDescent="0.15">
      <c r="B31" s="411" t="s">
        <v>168</v>
      </c>
    </row>
    <row r="32" spans="2:2" x14ac:dyDescent="0.15">
      <c r="B32" s="411" t="s">
        <v>282</v>
      </c>
    </row>
    <row r="33" spans="1:4" x14ac:dyDescent="0.15">
      <c r="B33" s="411" t="s">
        <v>152</v>
      </c>
    </row>
    <row r="34" spans="1:4" ht="14" thickBot="1" x14ac:dyDescent="0.2">
      <c r="B34" s="411" t="s">
        <v>268</v>
      </c>
    </row>
    <row r="35" spans="1:4" ht="14" x14ac:dyDescent="0.15">
      <c r="A35" s="96" t="s">
        <v>410</v>
      </c>
      <c r="B35" s="405" t="s">
        <v>411</v>
      </c>
      <c r="C35" s="405" t="s">
        <v>412</v>
      </c>
      <c r="D35" s="414" t="s">
        <v>32</v>
      </c>
    </row>
    <row r="36" spans="1:4" ht="140" x14ac:dyDescent="0.15">
      <c r="A36" s="99">
        <f>0+1</f>
        <v>1</v>
      </c>
      <c r="B36" s="406" t="s">
        <v>163</v>
      </c>
      <c r="C36" s="406" t="s">
        <v>146</v>
      </c>
      <c r="D36" s="415" t="s">
        <v>413</v>
      </c>
    </row>
    <row r="37" spans="1:4" ht="112" x14ac:dyDescent="0.15">
      <c r="A37" s="99">
        <v>2</v>
      </c>
      <c r="B37" s="406" t="s">
        <v>194</v>
      </c>
      <c r="C37" s="406" t="s">
        <v>195</v>
      </c>
      <c r="D37" s="415" t="s">
        <v>414</v>
      </c>
    </row>
    <row r="38" spans="1:4" ht="140" x14ac:dyDescent="0.15">
      <c r="A38" s="99">
        <v>3</v>
      </c>
      <c r="B38" s="406" t="s">
        <v>145</v>
      </c>
      <c r="C38" s="406" t="s">
        <v>219</v>
      </c>
      <c r="D38" s="415" t="s">
        <v>415</v>
      </c>
    </row>
    <row r="39" spans="1:4" ht="140" x14ac:dyDescent="0.15">
      <c r="A39" s="99">
        <v>4</v>
      </c>
      <c r="B39" s="406" t="s">
        <v>113</v>
      </c>
      <c r="C39" s="406" t="s">
        <v>114</v>
      </c>
      <c r="D39" s="415" t="s">
        <v>416</v>
      </c>
    </row>
    <row r="40" spans="1:4" ht="98" x14ac:dyDescent="0.15">
      <c r="A40" s="99">
        <v>5</v>
      </c>
      <c r="B40" s="406" t="s">
        <v>129</v>
      </c>
      <c r="C40" s="406" t="s">
        <v>130</v>
      </c>
      <c r="D40" s="415" t="s">
        <v>417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DE8-7217-4A28-BA5C-6B8BB60D5F97}">
  <sheetPr>
    <tabColor rgb="FF33CC33"/>
  </sheetPr>
  <dimension ref="A1:S42"/>
  <sheetViews>
    <sheetView zoomScale="70" zoomScaleNormal="70" workbookViewId="0">
      <selection activeCell="D24" sqref="D24"/>
    </sheetView>
  </sheetViews>
  <sheetFormatPr baseColWidth="10" defaultColWidth="14.5" defaultRowHeight="15" x14ac:dyDescent="0.2"/>
  <cols>
    <col min="1" max="1" width="4.5" style="58" customWidth="1"/>
    <col min="2" max="2" width="13.5" style="58" customWidth="1"/>
    <col min="3" max="3" width="47.83203125" style="56" customWidth="1"/>
    <col min="4" max="4" width="58.5" style="58" customWidth="1"/>
    <col min="5" max="5" width="12" style="58" customWidth="1"/>
    <col min="6" max="6" width="13" style="58" bestFit="1" customWidth="1"/>
    <col min="7" max="7" width="8.5" style="58" customWidth="1"/>
    <col min="8" max="8" width="7.5" style="58" customWidth="1"/>
    <col min="9" max="9" width="8.5" style="58" customWidth="1"/>
    <col min="10" max="10" width="6.1640625" style="58" customWidth="1"/>
    <col min="11" max="11" width="8" style="58" customWidth="1"/>
    <col min="12" max="12" width="6.83203125" style="58" customWidth="1"/>
    <col min="13" max="13" width="81.5" style="56" customWidth="1"/>
    <col min="14" max="14" width="18.5" style="58" customWidth="1"/>
    <col min="15" max="15" width="18" style="58" customWidth="1"/>
    <col min="16" max="16" width="30.1640625" style="58" customWidth="1"/>
    <col min="17" max="19" width="14.5" style="55"/>
  </cols>
  <sheetData>
    <row r="1" spans="1:16" ht="12.75" customHeight="1" x14ac:dyDescent="0.2">
      <c r="A1" s="721" t="s">
        <v>85</v>
      </c>
      <c r="B1" s="715"/>
      <c r="C1" s="723"/>
      <c r="D1" s="723"/>
      <c r="E1" s="715" t="s">
        <v>86</v>
      </c>
      <c r="F1" s="723"/>
      <c r="G1" s="715" t="s">
        <v>87</v>
      </c>
      <c r="H1" s="723"/>
      <c r="I1" s="723"/>
      <c r="J1" s="723"/>
      <c r="K1" s="723"/>
      <c r="L1" s="723"/>
      <c r="M1" s="723"/>
      <c r="N1" s="714" t="s">
        <v>88</v>
      </c>
      <c r="O1" s="715" t="s">
        <v>80</v>
      </c>
      <c r="P1" s="716"/>
    </row>
    <row r="2" spans="1:16" ht="32.25" customHeight="1" x14ac:dyDescent="0.2">
      <c r="A2" s="722"/>
      <c r="B2" s="59" t="s">
        <v>33</v>
      </c>
      <c r="C2" s="59" t="s">
        <v>418</v>
      </c>
      <c r="D2" s="59" t="s">
        <v>37</v>
      </c>
      <c r="E2" s="59" t="s">
        <v>419</v>
      </c>
      <c r="F2" s="59" t="s">
        <v>420</v>
      </c>
      <c r="G2" s="59" t="s">
        <v>43</v>
      </c>
      <c r="H2" s="59" t="s">
        <v>47</v>
      </c>
      <c r="I2" s="59" t="s">
        <v>49</v>
      </c>
      <c r="J2" s="59" t="s">
        <v>51</v>
      </c>
      <c r="K2" s="59" t="s">
        <v>53</v>
      </c>
      <c r="L2" s="59" t="s">
        <v>421</v>
      </c>
      <c r="M2" s="90" t="s">
        <v>61</v>
      </c>
      <c r="N2" s="714"/>
      <c r="O2" s="59" t="s">
        <v>104</v>
      </c>
      <c r="P2" s="59" t="s">
        <v>105</v>
      </c>
    </row>
    <row r="3" spans="1:16" ht="84" hidden="1" customHeight="1" x14ac:dyDescent="0.2">
      <c r="A3" s="720"/>
      <c r="B3" s="144" t="s">
        <v>120</v>
      </c>
      <c r="C3" s="145" t="s">
        <v>422</v>
      </c>
      <c r="D3" s="145" t="s">
        <v>423</v>
      </c>
      <c r="E3" s="146">
        <v>45444</v>
      </c>
      <c r="F3" s="146">
        <v>45536</v>
      </c>
      <c r="G3" s="147">
        <f t="shared" ref="G3:G6" si="0">SUM(H3:K3)</f>
        <v>1</v>
      </c>
      <c r="H3" s="144"/>
      <c r="I3" s="144"/>
      <c r="J3" s="145">
        <v>1</v>
      </c>
      <c r="K3" s="144"/>
      <c r="L3" s="148">
        <v>0.2</v>
      </c>
      <c r="M3" s="64" t="s">
        <v>424</v>
      </c>
      <c r="N3" s="61" t="s">
        <v>425</v>
      </c>
      <c r="O3" s="61" t="s">
        <v>426</v>
      </c>
      <c r="P3" s="61" t="s">
        <v>427</v>
      </c>
    </row>
    <row r="4" spans="1:16" ht="84" customHeight="1" x14ac:dyDescent="0.2">
      <c r="A4" s="720"/>
      <c r="B4" s="166" t="s">
        <v>314</v>
      </c>
      <c r="C4" s="162" t="s">
        <v>428</v>
      </c>
      <c r="D4" s="162" t="s">
        <v>429</v>
      </c>
      <c r="E4" s="163">
        <v>45323</v>
      </c>
      <c r="F4" s="163">
        <v>45565</v>
      </c>
      <c r="G4" s="164">
        <f t="shared" si="0"/>
        <v>1</v>
      </c>
      <c r="H4" s="162"/>
      <c r="I4" s="162"/>
      <c r="J4" s="162">
        <v>1</v>
      </c>
      <c r="K4" s="162"/>
      <c r="L4" s="165">
        <v>0.1</v>
      </c>
      <c r="M4" s="64" t="s">
        <v>430</v>
      </c>
      <c r="N4" s="64" t="s">
        <v>431</v>
      </c>
      <c r="O4" s="67" t="s">
        <v>432</v>
      </c>
      <c r="P4" s="67" t="s">
        <v>433</v>
      </c>
    </row>
    <row r="5" spans="1:16" ht="84" customHeight="1" x14ac:dyDescent="0.2">
      <c r="A5" s="720"/>
      <c r="B5" s="166" t="s">
        <v>140</v>
      </c>
      <c r="C5" s="162" t="s">
        <v>434</v>
      </c>
      <c r="D5" s="162" t="s">
        <v>435</v>
      </c>
      <c r="E5" s="163">
        <v>45323</v>
      </c>
      <c r="F5" s="163">
        <v>45626</v>
      </c>
      <c r="G5" s="164">
        <f t="shared" si="0"/>
        <v>3</v>
      </c>
      <c r="H5" s="162"/>
      <c r="I5" s="162">
        <v>1</v>
      </c>
      <c r="J5" s="162">
        <v>1</v>
      </c>
      <c r="K5" s="162">
        <v>1</v>
      </c>
      <c r="L5" s="165">
        <v>0.1</v>
      </c>
      <c r="M5" s="64" t="s">
        <v>430</v>
      </c>
      <c r="N5" s="64" t="s">
        <v>436</v>
      </c>
      <c r="O5" s="67" t="s">
        <v>432</v>
      </c>
      <c r="P5" s="67" t="s">
        <v>433</v>
      </c>
    </row>
    <row r="6" spans="1:16" ht="120.75" customHeight="1" x14ac:dyDescent="0.2">
      <c r="A6" s="720"/>
      <c r="B6" s="60" t="s">
        <v>149</v>
      </c>
      <c r="C6" s="68" t="s">
        <v>437</v>
      </c>
      <c r="D6" s="69" t="s">
        <v>438</v>
      </c>
      <c r="E6" s="70">
        <v>45323</v>
      </c>
      <c r="F6" s="70">
        <v>45657</v>
      </c>
      <c r="G6" s="62">
        <f t="shared" si="0"/>
        <v>13</v>
      </c>
      <c r="H6" s="71">
        <v>3</v>
      </c>
      <c r="I6" s="71">
        <v>3</v>
      </c>
      <c r="J6" s="71">
        <v>3</v>
      </c>
      <c r="K6" s="71">
        <v>4</v>
      </c>
      <c r="L6" s="72">
        <v>0.1</v>
      </c>
      <c r="M6" s="73" t="s">
        <v>424</v>
      </c>
      <c r="N6" s="74" t="s">
        <v>425</v>
      </c>
      <c r="O6" s="68" t="s">
        <v>439</v>
      </c>
      <c r="P6" s="68" t="s">
        <v>158</v>
      </c>
    </row>
    <row r="7" spans="1:16" ht="21" customHeight="1" x14ac:dyDescent="0.2">
      <c r="A7" s="717"/>
      <c r="B7" s="718"/>
      <c r="C7" s="718"/>
      <c r="D7" s="718"/>
      <c r="E7" s="718"/>
      <c r="F7" s="718"/>
      <c r="G7" s="718"/>
      <c r="H7" s="718"/>
      <c r="I7" s="718"/>
      <c r="J7" s="718"/>
      <c r="K7" s="719"/>
      <c r="L7" s="75">
        <f>SUM(L3:L6)</f>
        <v>0.5</v>
      </c>
      <c r="M7" s="76"/>
      <c r="N7" s="76"/>
      <c r="O7" s="77"/>
      <c r="P7" s="77"/>
    </row>
    <row r="8" spans="1:16" ht="84" customHeight="1" x14ac:dyDescent="0.2">
      <c r="A8" s="720" t="s">
        <v>159</v>
      </c>
      <c r="B8" s="141" t="s">
        <v>160</v>
      </c>
      <c r="C8" s="132" t="s">
        <v>440</v>
      </c>
      <c r="D8" s="138" t="s">
        <v>441</v>
      </c>
      <c r="E8" s="142">
        <v>45293</v>
      </c>
      <c r="F8" s="142">
        <v>45657</v>
      </c>
      <c r="G8" s="138">
        <v>5</v>
      </c>
      <c r="H8" s="138"/>
      <c r="I8" s="138"/>
      <c r="J8" s="138">
        <v>3</v>
      </c>
      <c r="K8" s="138">
        <v>2</v>
      </c>
      <c r="L8" s="140">
        <v>0.2</v>
      </c>
      <c r="M8" s="73" t="s">
        <v>442</v>
      </c>
      <c r="N8" s="74" t="s">
        <v>431</v>
      </c>
      <c r="O8" s="68" t="s">
        <v>443</v>
      </c>
      <c r="P8" s="68" t="s">
        <v>444</v>
      </c>
    </row>
    <row r="9" spans="1:16" ht="84" customHeight="1" x14ac:dyDescent="0.2">
      <c r="A9" s="720"/>
      <c r="B9" s="166" t="s">
        <v>165</v>
      </c>
      <c r="C9" s="162" t="s">
        <v>445</v>
      </c>
      <c r="D9" s="167" t="s">
        <v>446</v>
      </c>
      <c r="E9" s="168">
        <v>45293</v>
      </c>
      <c r="F9" s="168">
        <v>45657</v>
      </c>
      <c r="G9" s="167">
        <f t="shared" ref="G9:G15" si="1">SUM(H9:K9)</f>
        <v>4</v>
      </c>
      <c r="H9" s="167">
        <v>1</v>
      </c>
      <c r="I9" s="167">
        <v>1</v>
      </c>
      <c r="J9" s="167">
        <v>1</v>
      </c>
      <c r="K9" s="167">
        <v>1</v>
      </c>
      <c r="L9" s="73">
        <v>0.05</v>
      </c>
      <c r="M9" s="73" t="s">
        <v>442</v>
      </c>
      <c r="N9" s="74" t="s">
        <v>447</v>
      </c>
      <c r="O9" s="68" t="s">
        <v>443</v>
      </c>
      <c r="P9" s="68" t="s">
        <v>444</v>
      </c>
    </row>
    <row r="10" spans="1:16" ht="84" customHeight="1" x14ac:dyDescent="0.2">
      <c r="A10" s="720"/>
      <c r="B10" s="166" t="s">
        <v>169</v>
      </c>
      <c r="C10" s="162" t="s">
        <v>174</v>
      </c>
      <c r="D10" s="167" t="s">
        <v>448</v>
      </c>
      <c r="E10" s="168">
        <v>45293</v>
      </c>
      <c r="F10" s="168">
        <v>45657</v>
      </c>
      <c r="G10" s="167">
        <f t="shared" si="1"/>
        <v>8</v>
      </c>
      <c r="H10" s="167">
        <v>2</v>
      </c>
      <c r="I10" s="167">
        <v>2</v>
      </c>
      <c r="J10" s="167">
        <v>2</v>
      </c>
      <c r="K10" s="167">
        <v>2</v>
      </c>
      <c r="L10" s="73">
        <v>0.05</v>
      </c>
      <c r="M10" s="73" t="s">
        <v>442</v>
      </c>
      <c r="N10" s="74" t="s">
        <v>447</v>
      </c>
      <c r="O10" s="68" t="s">
        <v>443</v>
      </c>
      <c r="P10" s="68" t="s">
        <v>444</v>
      </c>
    </row>
    <row r="11" spans="1:16" ht="84" customHeight="1" x14ac:dyDescent="0.2">
      <c r="A11" s="720"/>
      <c r="B11" s="166" t="s">
        <v>173</v>
      </c>
      <c r="C11" s="162" t="s">
        <v>449</v>
      </c>
      <c r="D11" s="167" t="s">
        <v>450</v>
      </c>
      <c r="E11" s="168">
        <v>45293</v>
      </c>
      <c r="F11" s="168">
        <v>45657</v>
      </c>
      <c r="G11" s="167">
        <f t="shared" si="1"/>
        <v>8</v>
      </c>
      <c r="H11" s="167">
        <v>2</v>
      </c>
      <c r="I11" s="167">
        <v>2</v>
      </c>
      <c r="J11" s="167">
        <v>2</v>
      </c>
      <c r="K11" s="167">
        <v>2</v>
      </c>
      <c r="L11" s="73">
        <v>0.05</v>
      </c>
      <c r="M11" s="73" t="s">
        <v>442</v>
      </c>
      <c r="N11" s="74" t="s">
        <v>447</v>
      </c>
      <c r="O11" s="68" t="s">
        <v>443</v>
      </c>
      <c r="P11" s="68" t="s">
        <v>444</v>
      </c>
    </row>
    <row r="12" spans="1:16" ht="96" customHeight="1" x14ac:dyDescent="0.2">
      <c r="A12" s="720"/>
      <c r="B12" s="166" t="s">
        <v>178</v>
      </c>
      <c r="C12" s="162" t="s">
        <v>451</v>
      </c>
      <c r="D12" s="167" t="s">
        <v>452</v>
      </c>
      <c r="E12" s="168">
        <v>45293</v>
      </c>
      <c r="F12" s="168">
        <v>45657</v>
      </c>
      <c r="G12" s="167">
        <f t="shared" si="1"/>
        <v>4</v>
      </c>
      <c r="H12" s="167">
        <v>1</v>
      </c>
      <c r="I12" s="167">
        <v>1</v>
      </c>
      <c r="J12" s="167">
        <v>1</v>
      </c>
      <c r="K12" s="167">
        <v>1</v>
      </c>
      <c r="L12" s="64">
        <v>0.1</v>
      </c>
      <c r="M12" s="74" t="s">
        <v>442</v>
      </c>
      <c r="N12" s="74" t="s">
        <v>431</v>
      </c>
      <c r="O12" s="68" t="s">
        <v>443</v>
      </c>
      <c r="P12" s="68" t="s">
        <v>444</v>
      </c>
    </row>
    <row r="13" spans="1:16" ht="84" customHeight="1" x14ac:dyDescent="0.2">
      <c r="A13" s="720"/>
      <c r="B13" s="166" t="s">
        <v>181</v>
      </c>
      <c r="C13" s="162" t="s">
        <v>453</v>
      </c>
      <c r="D13" s="167" t="s">
        <v>454</v>
      </c>
      <c r="E13" s="168">
        <v>45293</v>
      </c>
      <c r="F13" s="168">
        <v>45657</v>
      </c>
      <c r="G13" s="167">
        <f t="shared" si="1"/>
        <v>8</v>
      </c>
      <c r="H13" s="169"/>
      <c r="I13" s="169">
        <v>2</v>
      </c>
      <c r="J13" s="169">
        <v>3</v>
      </c>
      <c r="K13" s="169">
        <v>3</v>
      </c>
      <c r="L13" s="73">
        <v>0.1</v>
      </c>
      <c r="M13" s="73" t="s">
        <v>442</v>
      </c>
      <c r="N13" s="74" t="s">
        <v>436</v>
      </c>
      <c r="O13" s="68" t="s">
        <v>443</v>
      </c>
      <c r="P13" s="68" t="s">
        <v>444</v>
      </c>
    </row>
    <row r="14" spans="1:16" ht="84" customHeight="1" x14ac:dyDescent="0.2">
      <c r="A14" s="720"/>
      <c r="B14" s="166" t="s">
        <v>184</v>
      </c>
      <c r="C14" s="162" t="s">
        <v>455</v>
      </c>
      <c r="D14" s="167" t="s">
        <v>456</v>
      </c>
      <c r="E14" s="168">
        <v>45293</v>
      </c>
      <c r="F14" s="168">
        <v>45657</v>
      </c>
      <c r="G14" s="167">
        <f t="shared" si="1"/>
        <v>6</v>
      </c>
      <c r="H14" s="169"/>
      <c r="I14" s="169">
        <v>2</v>
      </c>
      <c r="J14" s="169">
        <v>1</v>
      </c>
      <c r="K14" s="169">
        <v>3</v>
      </c>
      <c r="L14" s="73">
        <v>0.1</v>
      </c>
      <c r="M14" s="73" t="s">
        <v>442</v>
      </c>
      <c r="N14" s="74" t="s">
        <v>457</v>
      </c>
      <c r="O14" s="68" t="s">
        <v>443</v>
      </c>
      <c r="P14" s="68" t="s">
        <v>444</v>
      </c>
    </row>
    <row r="15" spans="1:16" ht="84" customHeight="1" x14ac:dyDescent="0.2">
      <c r="A15" s="720"/>
      <c r="B15" s="166" t="s">
        <v>458</v>
      </c>
      <c r="C15" s="162" t="s">
        <v>459</v>
      </c>
      <c r="D15" s="167" t="s">
        <v>460</v>
      </c>
      <c r="E15" s="168">
        <v>45292</v>
      </c>
      <c r="F15" s="168">
        <v>45657</v>
      </c>
      <c r="G15" s="167">
        <f t="shared" si="1"/>
        <v>2</v>
      </c>
      <c r="H15" s="169"/>
      <c r="I15" s="169"/>
      <c r="J15" s="169">
        <v>2</v>
      </c>
      <c r="K15" s="169"/>
      <c r="L15" s="73">
        <v>0.1</v>
      </c>
      <c r="M15" s="73" t="s">
        <v>442</v>
      </c>
      <c r="N15" s="74" t="s">
        <v>457</v>
      </c>
      <c r="O15" s="68" t="s">
        <v>443</v>
      </c>
      <c r="P15" s="68" t="s">
        <v>444</v>
      </c>
    </row>
    <row r="16" spans="1:16" ht="26.25" customHeight="1" x14ac:dyDescent="0.2">
      <c r="A16" s="717"/>
      <c r="B16" s="718"/>
      <c r="C16" s="718"/>
      <c r="D16" s="718"/>
      <c r="E16" s="718"/>
      <c r="F16" s="718"/>
      <c r="G16" s="718"/>
      <c r="H16" s="718"/>
      <c r="I16" s="718"/>
      <c r="J16" s="718"/>
      <c r="K16" s="719"/>
      <c r="L16" s="75">
        <f>SUM(L8:L15)</f>
        <v>0.74999999999999989</v>
      </c>
      <c r="M16" s="76"/>
      <c r="N16" s="76"/>
      <c r="O16" s="77"/>
      <c r="P16" s="77"/>
    </row>
    <row r="17" spans="1:16" ht="84" customHeight="1" x14ac:dyDescent="0.2">
      <c r="A17" s="720" t="s">
        <v>461</v>
      </c>
      <c r="B17" s="157" t="s">
        <v>191</v>
      </c>
      <c r="C17" s="82" t="s">
        <v>462</v>
      </c>
      <c r="D17" s="82" t="s">
        <v>463</v>
      </c>
      <c r="E17" s="158">
        <v>45293</v>
      </c>
      <c r="F17" s="158">
        <v>45657</v>
      </c>
      <c r="G17" s="82" t="s">
        <v>464</v>
      </c>
      <c r="H17" s="82"/>
      <c r="I17" s="82">
        <v>1</v>
      </c>
      <c r="J17" s="82">
        <v>3</v>
      </c>
      <c r="K17" s="82">
        <v>4</v>
      </c>
      <c r="L17" s="84">
        <v>0.3</v>
      </c>
      <c r="M17" s="130" t="s">
        <v>465</v>
      </c>
      <c r="N17" s="83" t="s">
        <v>457</v>
      </c>
      <c r="O17" s="82" t="s">
        <v>196</v>
      </c>
      <c r="P17" s="82" t="s">
        <v>197</v>
      </c>
    </row>
    <row r="18" spans="1:16" ht="121.5" customHeight="1" x14ac:dyDescent="0.2">
      <c r="A18" s="720"/>
      <c r="B18" s="157" t="s">
        <v>198</v>
      </c>
      <c r="C18" s="82" t="s">
        <v>466</v>
      </c>
      <c r="D18" s="82" t="s">
        <v>200</v>
      </c>
      <c r="E18" s="158">
        <v>45293</v>
      </c>
      <c r="F18" s="158">
        <v>45657</v>
      </c>
      <c r="G18" s="82">
        <v>13</v>
      </c>
      <c r="H18" s="159">
        <v>3</v>
      </c>
      <c r="I18" s="159">
        <v>3</v>
      </c>
      <c r="J18" s="159">
        <v>3</v>
      </c>
      <c r="K18" s="159">
        <v>4</v>
      </c>
      <c r="L18" s="84">
        <v>0.3</v>
      </c>
      <c r="M18" s="130" t="s">
        <v>465</v>
      </c>
      <c r="N18" s="83" t="s">
        <v>431</v>
      </c>
      <c r="O18" s="82" t="s">
        <v>196</v>
      </c>
      <c r="P18" s="82" t="s">
        <v>197</v>
      </c>
    </row>
    <row r="19" spans="1:16" ht="26.25" customHeight="1" x14ac:dyDescent="0.2">
      <c r="A19" s="717"/>
      <c r="B19" s="718"/>
      <c r="C19" s="718"/>
      <c r="D19" s="718"/>
      <c r="E19" s="718"/>
      <c r="F19" s="718"/>
      <c r="G19" s="718"/>
      <c r="H19" s="718"/>
      <c r="I19" s="718"/>
      <c r="J19" s="718"/>
      <c r="K19" s="719"/>
      <c r="L19" s="75">
        <f>SUM(L17:L18)</f>
        <v>0.6</v>
      </c>
      <c r="M19" s="76"/>
      <c r="N19" s="76"/>
      <c r="O19" s="77"/>
      <c r="P19" s="77"/>
    </row>
    <row r="20" spans="1:16" ht="143.25" customHeight="1" x14ac:dyDescent="0.2">
      <c r="A20" s="129"/>
      <c r="B20" s="131" t="s">
        <v>467</v>
      </c>
      <c r="C20" s="132" t="s">
        <v>468</v>
      </c>
      <c r="D20" s="132" t="s">
        <v>469</v>
      </c>
      <c r="E20" s="133">
        <v>45323</v>
      </c>
      <c r="F20" s="134">
        <v>45657</v>
      </c>
      <c r="G20" s="132">
        <f t="shared" ref="G20" si="2">SUM(H20:K20)</f>
        <v>4</v>
      </c>
      <c r="H20" s="132">
        <v>1</v>
      </c>
      <c r="I20" s="132">
        <v>1</v>
      </c>
      <c r="J20" s="132">
        <v>1</v>
      </c>
      <c r="K20" s="132">
        <v>1</v>
      </c>
      <c r="L20" s="135">
        <v>0.1</v>
      </c>
      <c r="M20" s="64" t="s">
        <v>430</v>
      </c>
      <c r="N20" s="64" t="s">
        <v>436</v>
      </c>
      <c r="O20" s="86" t="s">
        <v>470</v>
      </c>
      <c r="P20" s="67" t="s">
        <v>471</v>
      </c>
    </row>
    <row r="21" spans="1:16" ht="20.25" customHeight="1" x14ac:dyDescent="0.2">
      <c r="A21" s="717"/>
      <c r="B21" s="718"/>
      <c r="C21" s="718"/>
      <c r="D21" s="718"/>
      <c r="E21" s="718"/>
      <c r="F21" s="718"/>
      <c r="G21" s="718"/>
      <c r="H21" s="718"/>
      <c r="I21" s="718"/>
      <c r="J21" s="718"/>
      <c r="K21" s="719"/>
      <c r="L21" s="75">
        <f>SUM(L20:L20)</f>
        <v>0.1</v>
      </c>
      <c r="M21" s="76"/>
      <c r="N21" s="76"/>
      <c r="O21" s="77"/>
      <c r="P21" s="77"/>
    </row>
    <row r="22" spans="1:16" ht="84" customHeight="1" x14ac:dyDescent="0.2">
      <c r="A22" s="720" t="s">
        <v>225</v>
      </c>
      <c r="B22" s="131" t="s">
        <v>226</v>
      </c>
      <c r="C22" s="149" t="s">
        <v>472</v>
      </c>
      <c r="D22" s="149" t="s">
        <v>473</v>
      </c>
      <c r="E22" s="134">
        <v>45293</v>
      </c>
      <c r="F22" s="134">
        <v>45657</v>
      </c>
      <c r="G22" s="149">
        <f>SUM(H22:K22)</f>
        <v>4</v>
      </c>
      <c r="H22" s="149">
        <v>1</v>
      </c>
      <c r="I22" s="149">
        <v>1</v>
      </c>
      <c r="J22" s="149">
        <v>1</v>
      </c>
      <c r="K22" s="149">
        <v>1</v>
      </c>
      <c r="L22" s="135">
        <v>0.05</v>
      </c>
      <c r="M22" s="87" t="s">
        <v>430</v>
      </c>
      <c r="N22" s="87" t="s">
        <v>425</v>
      </c>
      <c r="O22" s="86" t="s">
        <v>474</v>
      </c>
      <c r="P22" s="88" t="s">
        <v>475</v>
      </c>
    </row>
    <row r="23" spans="1:16" ht="84" customHeight="1" x14ac:dyDescent="0.2">
      <c r="A23" s="720"/>
      <c r="B23" s="131" t="s">
        <v>242</v>
      </c>
      <c r="C23" s="132" t="s">
        <v>476</v>
      </c>
      <c r="D23" s="132" t="s">
        <v>477</v>
      </c>
      <c r="E23" s="133">
        <v>45293</v>
      </c>
      <c r="F23" s="133">
        <v>45626</v>
      </c>
      <c r="G23" s="149">
        <f t="shared" ref="G23:G25" si="3">SUM(H23:K23)</f>
        <v>2</v>
      </c>
      <c r="H23" s="132"/>
      <c r="I23" s="132"/>
      <c r="J23" s="132">
        <v>2</v>
      </c>
      <c r="K23" s="132"/>
      <c r="L23" s="155">
        <v>0.05</v>
      </c>
      <c r="M23" s="87" t="s">
        <v>424</v>
      </c>
      <c r="N23" s="64" t="s">
        <v>425</v>
      </c>
      <c r="O23" s="86" t="s">
        <v>474</v>
      </c>
      <c r="P23" s="88" t="s">
        <v>475</v>
      </c>
    </row>
    <row r="24" spans="1:16" ht="84" customHeight="1" x14ac:dyDescent="0.2">
      <c r="A24" s="720"/>
      <c r="B24" s="78" t="s">
        <v>248</v>
      </c>
      <c r="C24" s="67" t="s">
        <v>478</v>
      </c>
      <c r="D24" s="67" t="s">
        <v>479</v>
      </c>
      <c r="E24" s="85">
        <v>45323</v>
      </c>
      <c r="F24" s="85">
        <v>45657</v>
      </c>
      <c r="G24" s="65">
        <f t="shared" si="3"/>
        <v>6</v>
      </c>
      <c r="H24" s="67"/>
      <c r="I24" s="67"/>
      <c r="J24" s="67">
        <v>5</v>
      </c>
      <c r="K24" s="67">
        <v>1</v>
      </c>
      <c r="L24" s="64">
        <v>0.05</v>
      </c>
      <c r="M24" s="67" t="s">
        <v>424</v>
      </c>
      <c r="N24" s="64" t="s">
        <v>425</v>
      </c>
      <c r="O24" s="86" t="s">
        <v>474</v>
      </c>
      <c r="P24" s="88" t="s">
        <v>475</v>
      </c>
    </row>
    <row r="25" spans="1:16" ht="84" customHeight="1" x14ac:dyDescent="0.2">
      <c r="A25" s="720"/>
      <c r="B25" s="131" t="s">
        <v>480</v>
      </c>
      <c r="C25" s="132" t="s">
        <v>481</v>
      </c>
      <c r="D25" s="132" t="s">
        <v>482</v>
      </c>
      <c r="E25" s="133">
        <v>45323</v>
      </c>
      <c r="F25" s="134">
        <v>45641</v>
      </c>
      <c r="G25" s="149">
        <f t="shared" si="3"/>
        <v>4</v>
      </c>
      <c r="H25" s="149">
        <v>2</v>
      </c>
      <c r="I25" s="149"/>
      <c r="J25" s="149">
        <v>1</v>
      </c>
      <c r="K25" s="149">
        <v>1</v>
      </c>
      <c r="L25" s="135">
        <v>0.1</v>
      </c>
      <c r="M25" s="67" t="s">
        <v>424</v>
      </c>
      <c r="N25" s="64" t="s">
        <v>483</v>
      </c>
      <c r="O25" s="86" t="s">
        <v>474</v>
      </c>
      <c r="P25" s="88" t="s">
        <v>475</v>
      </c>
    </row>
    <row r="26" spans="1:16" ht="21.75" customHeight="1" x14ac:dyDescent="0.2">
      <c r="A26" s="717"/>
      <c r="B26" s="718"/>
      <c r="C26" s="718"/>
      <c r="D26" s="718"/>
      <c r="E26" s="718"/>
      <c r="F26" s="718"/>
      <c r="G26" s="718"/>
      <c r="H26" s="718"/>
      <c r="I26" s="718"/>
      <c r="J26" s="718"/>
      <c r="K26" s="719"/>
      <c r="L26" s="75">
        <f>SUM(L22:L25)</f>
        <v>0.25</v>
      </c>
      <c r="M26" s="76"/>
      <c r="N26" s="76"/>
      <c r="O26" s="77"/>
      <c r="P26" s="77"/>
    </row>
    <row r="27" spans="1:16" ht="12.75" customHeight="1" x14ac:dyDescent="0.2">
      <c r="A27" s="721" t="s">
        <v>85</v>
      </c>
      <c r="B27" s="715"/>
      <c r="C27" s="723"/>
      <c r="D27" s="723"/>
      <c r="E27" s="715" t="s">
        <v>86</v>
      </c>
      <c r="F27" s="723"/>
      <c r="G27" s="715" t="s">
        <v>87</v>
      </c>
      <c r="H27" s="723"/>
      <c r="I27" s="723"/>
      <c r="J27" s="723"/>
      <c r="K27" s="723"/>
      <c r="L27" s="723"/>
      <c r="M27" s="723"/>
      <c r="N27" s="714" t="s">
        <v>88</v>
      </c>
      <c r="O27" s="715" t="s">
        <v>80</v>
      </c>
      <c r="P27" s="716"/>
    </row>
    <row r="28" spans="1:16" ht="32.25" customHeight="1" x14ac:dyDescent="0.2">
      <c r="A28" s="722"/>
      <c r="B28" s="59" t="s">
        <v>33</v>
      </c>
      <c r="C28" s="59" t="s">
        <v>418</v>
      </c>
      <c r="D28" s="59" t="s">
        <v>37</v>
      </c>
      <c r="E28" s="59" t="s">
        <v>419</v>
      </c>
      <c r="F28" s="59" t="s">
        <v>420</v>
      </c>
      <c r="G28" s="59" t="s">
        <v>43</v>
      </c>
      <c r="H28" s="59" t="s">
        <v>47</v>
      </c>
      <c r="I28" s="59" t="s">
        <v>49</v>
      </c>
      <c r="J28" s="59" t="s">
        <v>51</v>
      </c>
      <c r="K28" s="59" t="s">
        <v>53</v>
      </c>
      <c r="L28" s="59" t="s">
        <v>421</v>
      </c>
      <c r="M28" s="90" t="s">
        <v>61</v>
      </c>
      <c r="N28" s="714"/>
      <c r="O28" s="59" t="s">
        <v>104</v>
      </c>
      <c r="P28" s="59" t="s">
        <v>105</v>
      </c>
    </row>
    <row r="29" spans="1:16" ht="84" customHeight="1" x14ac:dyDescent="0.2">
      <c r="A29" s="720" t="s">
        <v>484</v>
      </c>
      <c r="B29" s="136" t="s">
        <v>270</v>
      </c>
      <c r="C29" s="137" t="s">
        <v>485</v>
      </c>
      <c r="D29" s="138" t="s">
        <v>486</v>
      </c>
      <c r="E29" s="139">
        <v>45293</v>
      </c>
      <c r="F29" s="139">
        <v>45657</v>
      </c>
      <c r="G29" s="137">
        <f>SUM(H29:K29)</f>
        <v>4</v>
      </c>
      <c r="H29" s="137"/>
      <c r="I29" s="137">
        <v>1</v>
      </c>
      <c r="J29" s="137">
        <v>1</v>
      </c>
      <c r="K29" s="137">
        <v>2</v>
      </c>
      <c r="L29" s="140">
        <v>0.15</v>
      </c>
      <c r="M29" s="73" t="s">
        <v>487</v>
      </c>
      <c r="N29" s="74" t="s">
        <v>431</v>
      </c>
      <c r="O29" s="68" t="s">
        <v>273</v>
      </c>
      <c r="P29" s="68" t="s">
        <v>274</v>
      </c>
    </row>
    <row r="30" spans="1:16" ht="84" customHeight="1" x14ac:dyDescent="0.2">
      <c r="A30" s="720"/>
      <c r="B30" s="150" t="s">
        <v>275</v>
      </c>
      <c r="C30" s="151" t="s">
        <v>488</v>
      </c>
      <c r="D30" s="151" t="s">
        <v>489</v>
      </c>
      <c r="E30" s="152">
        <v>45383</v>
      </c>
      <c r="F30" s="152">
        <v>45626</v>
      </c>
      <c r="G30" s="151">
        <f t="shared" ref="G30:G36" si="4">SUM(H30:K30)</f>
        <v>3</v>
      </c>
      <c r="H30" s="153"/>
      <c r="I30" s="153"/>
      <c r="J30" s="151">
        <v>1</v>
      </c>
      <c r="K30" s="153">
        <v>2</v>
      </c>
      <c r="L30" s="154">
        <v>0.15</v>
      </c>
      <c r="M30" s="73" t="s">
        <v>487</v>
      </c>
      <c r="N30" s="74" t="s">
        <v>431</v>
      </c>
      <c r="O30" s="68" t="s">
        <v>273</v>
      </c>
      <c r="P30" s="68" t="s">
        <v>274</v>
      </c>
    </row>
    <row r="31" spans="1:16" ht="133.5" customHeight="1" x14ac:dyDescent="0.2">
      <c r="A31" s="720"/>
      <c r="B31" s="136" t="s">
        <v>276</v>
      </c>
      <c r="C31" s="137" t="s">
        <v>490</v>
      </c>
      <c r="D31" s="137" t="s">
        <v>491</v>
      </c>
      <c r="E31" s="139">
        <v>45324</v>
      </c>
      <c r="F31" s="139">
        <v>45641</v>
      </c>
      <c r="G31" s="137">
        <f t="shared" si="4"/>
        <v>8</v>
      </c>
      <c r="H31" s="137">
        <v>2</v>
      </c>
      <c r="I31" s="137">
        <v>2</v>
      </c>
      <c r="J31" s="137">
        <v>2</v>
      </c>
      <c r="K31" s="137">
        <v>2</v>
      </c>
      <c r="L31" s="140">
        <v>0.15</v>
      </c>
      <c r="M31" s="73" t="s">
        <v>487</v>
      </c>
      <c r="N31" s="74" t="s">
        <v>431</v>
      </c>
      <c r="O31" s="68" t="s">
        <v>273</v>
      </c>
      <c r="P31" s="68" t="s">
        <v>274</v>
      </c>
    </row>
    <row r="32" spans="1:16" ht="66.75" customHeight="1" x14ac:dyDescent="0.2">
      <c r="A32" s="720"/>
      <c r="B32" s="136" t="s">
        <v>278</v>
      </c>
      <c r="C32" s="137" t="s">
        <v>492</v>
      </c>
      <c r="D32" s="137" t="s">
        <v>493</v>
      </c>
      <c r="E32" s="139">
        <v>45323</v>
      </c>
      <c r="F32" s="139">
        <v>45626</v>
      </c>
      <c r="G32" s="137">
        <f t="shared" si="4"/>
        <v>5</v>
      </c>
      <c r="H32" s="137"/>
      <c r="I32" s="137">
        <v>2</v>
      </c>
      <c r="J32" s="137">
        <v>1</v>
      </c>
      <c r="K32" s="137">
        <v>2</v>
      </c>
      <c r="L32" s="143">
        <v>0.15</v>
      </c>
      <c r="M32" s="73" t="s">
        <v>487</v>
      </c>
      <c r="N32" s="74" t="s">
        <v>436</v>
      </c>
      <c r="O32" s="68" t="s">
        <v>273</v>
      </c>
      <c r="P32" s="68" t="s">
        <v>274</v>
      </c>
    </row>
    <row r="33" spans="1:16" ht="67.5" customHeight="1" x14ac:dyDescent="0.2">
      <c r="A33" s="720"/>
      <c r="B33" s="136" t="s">
        <v>283</v>
      </c>
      <c r="C33" s="137" t="s">
        <v>494</v>
      </c>
      <c r="D33" s="137" t="s">
        <v>495</v>
      </c>
      <c r="E33" s="139">
        <v>45352</v>
      </c>
      <c r="F33" s="139">
        <v>45626</v>
      </c>
      <c r="G33" s="137">
        <f t="shared" si="4"/>
        <v>6</v>
      </c>
      <c r="H33" s="137">
        <v>2</v>
      </c>
      <c r="I33" s="137">
        <v>2</v>
      </c>
      <c r="J33" s="137">
        <v>1</v>
      </c>
      <c r="K33" s="137">
        <v>1</v>
      </c>
      <c r="L33" s="140">
        <v>0.05</v>
      </c>
      <c r="M33" s="73" t="s">
        <v>424</v>
      </c>
      <c r="N33" s="74" t="s">
        <v>425</v>
      </c>
      <c r="O33" s="68" t="s">
        <v>273</v>
      </c>
      <c r="P33" s="68" t="s">
        <v>274</v>
      </c>
    </row>
    <row r="34" spans="1:16" ht="57.75" customHeight="1" x14ac:dyDescent="0.2">
      <c r="A34" s="720"/>
      <c r="B34" s="136" t="s">
        <v>287</v>
      </c>
      <c r="C34" s="137" t="s">
        <v>496</v>
      </c>
      <c r="D34" s="137" t="s">
        <v>497</v>
      </c>
      <c r="E34" s="139">
        <v>45352</v>
      </c>
      <c r="F34" s="139">
        <v>45626</v>
      </c>
      <c r="G34" s="137">
        <f t="shared" si="4"/>
        <v>6</v>
      </c>
      <c r="H34" s="137">
        <v>1</v>
      </c>
      <c r="I34" s="137">
        <v>3</v>
      </c>
      <c r="J34" s="137">
        <v>1</v>
      </c>
      <c r="K34" s="137">
        <v>1</v>
      </c>
      <c r="L34" s="140">
        <v>0.05</v>
      </c>
      <c r="M34" s="73" t="s">
        <v>424</v>
      </c>
      <c r="N34" s="74" t="s">
        <v>425</v>
      </c>
      <c r="O34" s="68" t="s">
        <v>273</v>
      </c>
      <c r="P34" s="68" t="s">
        <v>274</v>
      </c>
    </row>
    <row r="35" spans="1:16" ht="62.25" customHeight="1" x14ac:dyDescent="0.2">
      <c r="A35" s="720"/>
      <c r="B35" s="136" t="s">
        <v>290</v>
      </c>
      <c r="C35" s="137" t="s">
        <v>498</v>
      </c>
      <c r="D35" s="137" t="s">
        <v>499</v>
      </c>
      <c r="E35" s="139">
        <v>45352</v>
      </c>
      <c r="F35" s="139">
        <v>45626</v>
      </c>
      <c r="G35" s="137">
        <f t="shared" si="4"/>
        <v>6</v>
      </c>
      <c r="H35" s="137">
        <v>1</v>
      </c>
      <c r="I35" s="137">
        <v>3</v>
      </c>
      <c r="J35" s="137">
        <v>1</v>
      </c>
      <c r="K35" s="137">
        <v>1</v>
      </c>
      <c r="L35" s="140">
        <v>0.05</v>
      </c>
      <c r="M35" s="73" t="s">
        <v>424</v>
      </c>
      <c r="N35" s="74" t="s">
        <v>425</v>
      </c>
      <c r="O35" s="68" t="s">
        <v>273</v>
      </c>
      <c r="P35" s="68" t="s">
        <v>274</v>
      </c>
    </row>
    <row r="36" spans="1:16" ht="64.5" customHeight="1" x14ac:dyDescent="0.2">
      <c r="A36" s="720"/>
      <c r="B36" s="136" t="s">
        <v>500</v>
      </c>
      <c r="C36" s="149" t="s">
        <v>501</v>
      </c>
      <c r="D36" s="137" t="s">
        <v>502</v>
      </c>
      <c r="E36" s="139">
        <v>45306</v>
      </c>
      <c r="F36" s="139">
        <v>45641</v>
      </c>
      <c r="G36" s="137">
        <f t="shared" si="4"/>
        <v>3</v>
      </c>
      <c r="H36" s="149"/>
      <c r="I36" s="149">
        <v>1</v>
      </c>
      <c r="J36" s="149">
        <v>1</v>
      </c>
      <c r="K36" s="149">
        <v>1</v>
      </c>
      <c r="L36" s="66">
        <v>0.05</v>
      </c>
      <c r="M36" s="73" t="s">
        <v>430</v>
      </c>
      <c r="N36" s="74" t="s">
        <v>436</v>
      </c>
      <c r="O36" s="68" t="s">
        <v>273</v>
      </c>
      <c r="P36" s="68" t="s">
        <v>274</v>
      </c>
    </row>
    <row r="37" spans="1:16" ht="15.75" customHeight="1" x14ac:dyDescent="0.2">
      <c r="A37" s="717"/>
      <c r="B37" s="718"/>
      <c r="C37" s="718"/>
      <c r="D37" s="718"/>
      <c r="E37" s="718"/>
      <c r="F37" s="718"/>
      <c r="G37" s="718"/>
      <c r="H37" s="718"/>
      <c r="I37" s="718"/>
      <c r="J37" s="718"/>
      <c r="K37" s="719"/>
      <c r="L37" s="75">
        <f>SUM(L29:L36)</f>
        <v>0.80000000000000016</v>
      </c>
      <c r="M37" s="76"/>
      <c r="N37" s="76"/>
      <c r="O37" s="77"/>
      <c r="P37" s="77"/>
    </row>
    <row r="38" spans="1:16" x14ac:dyDescent="0.2">
      <c r="A38" s="56"/>
      <c r="B38" s="56"/>
      <c r="D38" s="56"/>
      <c r="E38" s="56"/>
      <c r="F38" s="56"/>
      <c r="G38" s="56"/>
      <c r="H38" s="56"/>
      <c r="I38" s="56"/>
      <c r="J38" s="56"/>
      <c r="K38" s="56"/>
      <c r="L38" s="56"/>
      <c r="N38" s="57"/>
      <c r="O38" s="56"/>
      <c r="P38" s="56"/>
    </row>
    <row r="39" spans="1:16" ht="12.75" customHeight="1" x14ac:dyDescent="0.2">
      <c r="A39" s="56"/>
      <c r="B39" s="56"/>
      <c r="D39" s="56"/>
      <c r="E39" s="56"/>
      <c r="F39" s="56"/>
      <c r="G39" s="56"/>
      <c r="H39" s="56"/>
      <c r="I39" s="56"/>
      <c r="J39" s="56"/>
      <c r="K39" s="56"/>
      <c r="L39" s="56"/>
      <c r="N39" s="57"/>
      <c r="O39" s="56"/>
      <c r="P39" s="56"/>
    </row>
    <row r="40" spans="1:16" ht="12.75" customHeight="1" x14ac:dyDescent="0.2">
      <c r="A40" s="56"/>
      <c r="B40" s="56"/>
      <c r="D40" s="56"/>
      <c r="E40" s="56"/>
      <c r="F40" s="56"/>
      <c r="G40" s="56"/>
      <c r="H40" s="56"/>
      <c r="I40" s="56"/>
      <c r="J40" s="56"/>
      <c r="K40" s="56"/>
      <c r="L40" s="56"/>
      <c r="N40" s="57"/>
      <c r="O40" s="56"/>
      <c r="P40" s="56"/>
    </row>
    <row r="41" spans="1:16" ht="12.75" customHeight="1" x14ac:dyDescent="0.2">
      <c r="A41" s="56"/>
      <c r="B41" s="56"/>
      <c r="D41" s="56"/>
      <c r="E41" s="56"/>
      <c r="F41" s="56"/>
      <c r="G41" s="56"/>
      <c r="H41" s="56"/>
      <c r="I41" s="56"/>
      <c r="J41" s="56"/>
      <c r="K41" s="56"/>
      <c r="L41" s="56"/>
      <c r="N41" s="57"/>
      <c r="O41" s="56"/>
      <c r="P41" s="56"/>
    </row>
    <row r="42" spans="1:16" ht="166.5" customHeight="1" x14ac:dyDescent="0.2">
      <c r="A42" s="56"/>
      <c r="B42" s="56"/>
      <c r="D42" s="56">
        <f>27/2</f>
        <v>13.5</v>
      </c>
      <c r="E42" s="56"/>
      <c r="F42" s="56"/>
      <c r="G42" s="56"/>
      <c r="H42" s="56"/>
      <c r="I42" s="56"/>
      <c r="J42" s="56"/>
      <c r="K42" s="56"/>
      <c r="L42" s="56"/>
      <c r="N42" s="57"/>
      <c r="O42" s="56"/>
      <c r="P42" s="56"/>
    </row>
  </sheetData>
  <mergeCells count="23">
    <mergeCell ref="N1:N2"/>
    <mergeCell ref="O1:P1"/>
    <mergeCell ref="A19:K19"/>
    <mergeCell ref="A1:A2"/>
    <mergeCell ref="B1:D1"/>
    <mergeCell ref="E1:F1"/>
    <mergeCell ref="G1:M1"/>
    <mergeCell ref="A3:A6"/>
    <mergeCell ref="A7:K7"/>
    <mergeCell ref="A8:A15"/>
    <mergeCell ref="A16:K16"/>
    <mergeCell ref="A17:A18"/>
    <mergeCell ref="A29:A36"/>
    <mergeCell ref="A37:K37"/>
    <mergeCell ref="A27:A28"/>
    <mergeCell ref="B27:D27"/>
    <mergeCell ref="E27:F27"/>
    <mergeCell ref="G27:M27"/>
    <mergeCell ref="N27:N28"/>
    <mergeCell ref="O27:P27"/>
    <mergeCell ref="A21:K21"/>
    <mergeCell ref="A22:A25"/>
    <mergeCell ref="A26:K26"/>
  </mergeCells>
  <dataValidations disablePrompts="1" count="1">
    <dataValidation type="list" allowBlank="1" showInputMessage="1" showErrorMessage="1" sqref="N68:N72" xr:uid="{AF3F6932-6AD8-4213-ABEC-110815380C86}">
      <formula1>Planes_ins</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95B1-926F-D34F-A21C-007527DA1DCB}">
  <sheetPr>
    <tabColor rgb="FF33CC33"/>
  </sheetPr>
  <dimension ref="A1:J34"/>
  <sheetViews>
    <sheetView topLeftCell="A24" zoomScale="80" zoomScaleNormal="80" workbookViewId="0">
      <selection activeCell="M29" sqref="M29"/>
    </sheetView>
  </sheetViews>
  <sheetFormatPr baseColWidth="10" defaultColWidth="14.5" defaultRowHeight="15" x14ac:dyDescent="0.2"/>
  <cols>
    <col min="1" max="1" width="7.5" style="173" customWidth="1"/>
    <col min="2" max="2" width="7.5" style="58" bestFit="1" customWidth="1"/>
    <col min="3" max="3" width="35" style="56" customWidth="1"/>
    <col min="4" max="4" width="38.83203125" style="186" customWidth="1"/>
    <col min="5" max="5" width="8.5" style="58" customWidth="1"/>
    <col min="6" max="6" width="8.1640625" style="58" customWidth="1"/>
    <col min="7" max="7" width="19.5" style="58" customWidth="1"/>
    <col min="8" max="10" width="14.5" style="187"/>
    <col min="11" max="16384" width="14.5" style="188"/>
  </cols>
  <sheetData>
    <row r="1" spans="1:7" ht="28" x14ac:dyDescent="0.2">
      <c r="A1" s="189" t="s">
        <v>410</v>
      </c>
      <c r="B1" s="59" t="s">
        <v>33</v>
      </c>
      <c r="C1" s="59" t="s">
        <v>418</v>
      </c>
      <c r="D1" s="59" t="s">
        <v>503</v>
      </c>
      <c r="E1" s="59" t="s">
        <v>91</v>
      </c>
      <c r="F1" s="59" t="s">
        <v>51</v>
      </c>
      <c r="G1" s="59" t="s">
        <v>504</v>
      </c>
    </row>
    <row r="2" spans="1:7" ht="28" x14ac:dyDescent="0.2">
      <c r="A2" s="189">
        <v>1</v>
      </c>
      <c r="B2" s="60" t="s">
        <v>120</v>
      </c>
      <c r="C2" s="61" t="s">
        <v>422</v>
      </c>
      <c r="D2" s="177" t="s">
        <v>423</v>
      </c>
      <c r="E2" s="62">
        <f>SUM(F2:G2)</f>
        <v>2</v>
      </c>
      <c r="F2" s="61">
        <v>1</v>
      </c>
      <c r="G2" s="63">
        <v>1</v>
      </c>
    </row>
    <row r="3" spans="1:7" ht="56" x14ac:dyDescent="0.2">
      <c r="A3" s="189">
        <v>2</v>
      </c>
      <c r="B3" s="79" t="s">
        <v>314</v>
      </c>
      <c r="C3" s="67" t="s">
        <v>428</v>
      </c>
      <c r="D3" s="178" t="s">
        <v>429</v>
      </c>
      <c r="E3" s="170">
        <f>SUM(F3:G3)</f>
        <v>2</v>
      </c>
      <c r="F3" s="67">
        <v>1</v>
      </c>
      <c r="G3" s="63">
        <v>1</v>
      </c>
    </row>
    <row r="4" spans="1:7" ht="42" x14ac:dyDescent="0.2">
      <c r="A4" s="189">
        <v>3</v>
      </c>
      <c r="B4" s="79" t="s">
        <v>140</v>
      </c>
      <c r="C4" s="67" t="s">
        <v>434</v>
      </c>
      <c r="D4" s="178" t="s">
        <v>435</v>
      </c>
      <c r="E4" s="170">
        <f>SUM(F4:G4)</f>
        <v>2</v>
      </c>
      <c r="F4" s="67">
        <v>1</v>
      </c>
      <c r="G4" s="64">
        <v>1</v>
      </c>
    </row>
    <row r="5" spans="1:7" ht="56" x14ac:dyDescent="0.2">
      <c r="A5" s="189">
        <v>4</v>
      </c>
      <c r="B5" s="60" t="s">
        <v>149</v>
      </c>
      <c r="C5" s="68" t="s">
        <v>437</v>
      </c>
      <c r="D5" s="179" t="s">
        <v>505</v>
      </c>
      <c r="E5" s="171">
        <v>13</v>
      </c>
      <c r="F5" s="171">
        <v>3</v>
      </c>
      <c r="G5" s="172"/>
    </row>
    <row r="6" spans="1:7" ht="28" x14ac:dyDescent="0.2">
      <c r="A6" s="189" t="s">
        <v>410</v>
      </c>
      <c r="B6" s="59" t="s">
        <v>33</v>
      </c>
      <c r="C6" s="59" t="s">
        <v>418</v>
      </c>
      <c r="D6" s="59" t="s">
        <v>503</v>
      </c>
      <c r="E6" s="59" t="s">
        <v>91</v>
      </c>
      <c r="F6" s="59" t="s">
        <v>51</v>
      </c>
      <c r="G6" s="59" t="s">
        <v>504</v>
      </c>
    </row>
    <row r="7" spans="1:7" s="190" customFormat="1" ht="70" x14ac:dyDescent="0.2">
      <c r="A7" s="189">
        <v>1</v>
      </c>
      <c r="B7" s="79" t="s">
        <v>160</v>
      </c>
      <c r="C7" s="67" t="s">
        <v>440</v>
      </c>
      <c r="D7" s="180" t="s">
        <v>506</v>
      </c>
      <c r="E7" s="80">
        <v>5</v>
      </c>
      <c r="F7" s="80">
        <v>3</v>
      </c>
      <c r="G7" s="63">
        <v>1</v>
      </c>
    </row>
    <row r="8" spans="1:7" s="190" customFormat="1" ht="56" x14ac:dyDescent="0.2">
      <c r="A8" s="189">
        <v>2</v>
      </c>
      <c r="B8" s="79" t="s">
        <v>165</v>
      </c>
      <c r="C8" s="67" t="s">
        <v>445</v>
      </c>
      <c r="D8" s="180" t="s">
        <v>507</v>
      </c>
      <c r="E8" s="80">
        <f t="shared" ref="E8:E14" si="0">SUM(F8:G8)</f>
        <v>2</v>
      </c>
      <c r="F8" s="80">
        <v>1</v>
      </c>
      <c r="G8" s="63">
        <v>1</v>
      </c>
    </row>
    <row r="9" spans="1:7" s="190" customFormat="1" ht="56" x14ac:dyDescent="0.2">
      <c r="A9" s="189">
        <v>3</v>
      </c>
      <c r="B9" s="79" t="s">
        <v>169</v>
      </c>
      <c r="C9" s="67" t="s">
        <v>174</v>
      </c>
      <c r="D9" s="180" t="s">
        <v>508</v>
      </c>
      <c r="E9" s="80">
        <f t="shared" si="0"/>
        <v>3</v>
      </c>
      <c r="F9" s="80">
        <v>2</v>
      </c>
      <c r="G9" s="63">
        <v>1</v>
      </c>
    </row>
    <row r="10" spans="1:7" s="190" customFormat="1" ht="56" x14ac:dyDescent="0.2">
      <c r="A10" s="189">
        <v>4</v>
      </c>
      <c r="B10" s="79" t="s">
        <v>173</v>
      </c>
      <c r="C10" s="67" t="s">
        <v>449</v>
      </c>
      <c r="D10" s="180" t="s">
        <v>509</v>
      </c>
      <c r="E10" s="80">
        <f t="shared" si="0"/>
        <v>3</v>
      </c>
      <c r="F10" s="80">
        <v>2</v>
      </c>
      <c r="G10" s="63">
        <v>1</v>
      </c>
    </row>
    <row r="11" spans="1:7" s="190" customFormat="1" ht="126" x14ac:dyDescent="0.2">
      <c r="A11" s="189">
        <v>5</v>
      </c>
      <c r="B11" s="79" t="s">
        <v>178</v>
      </c>
      <c r="C11" s="67" t="s">
        <v>451</v>
      </c>
      <c r="D11" s="180" t="s">
        <v>510</v>
      </c>
      <c r="E11" s="80">
        <f t="shared" si="0"/>
        <v>2</v>
      </c>
      <c r="F11" s="80">
        <v>1</v>
      </c>
      <c r="G11" s="63">
        <v>1</v>
      </c>
    </row>
    <row r="12" spans="1:7" s="190" customFormat="1" ht="42" x14ac:dyDescent="0.2">
      <c r="A12" s="189">
        <v>6</v>
      </c>
      <c r="B12" s="79" t="s">
        <v>181</v>
      </c>
      <c r="C12" s="67" t="s">
        <v>453</v>
      </c>
      <c r="D12" s="180" t="s">
        <v>511</v>
      </c>
      <c r="E12" s="80">
        <f t="shared" si="0"/>
        <v>4</v>
      </c>
      <c r="F12" s="81">
        <v>3</v>
      </c>
      <c r="G12" s="63">
        <v>1</v>
      </c>
    </row>
    <row r="13" spans="1:7" s="190" customFormat="1" ht="70" x14ac:dyDescent="0.2">
      <c r="A13" s="189">
        <v>7</v>
      </c>
      <c r="B13" s="79" t="s">
        <v>184</v>
      </c>
      <c r="C13" s="67" t="s">
        <v>455</v>
      </c>
      <c r="D13" s="180" t="s">
        <v>512</v>
      </c>
      <c r="E13" s="80">
        <f t="shared" si="0"/>
        <v>2</v>
      </c>
      <c r="F13" s="81">
        <v>1</v>
      </c>
      <c r="G13" s="63">
        <v>1</v>
      </c>
    </row>
    <row r="14" spans="1:7" s="190" customFormat="1" ht="112" x14ac:dyDescent="0.2">
      <c r="A14" s="189">
        <v>8</v>
      </c>
      <c r="B14" s="79" t="s">
        <v>458</v>
      </c>
      <c r="C14" s="67" t="s">
        <v>459</v>
      </c>
      <c r="D14" s="180" t="s">
        <v>460</v>
      </c>
      <c r="E14" s="80">
        <f t="shared" si="0"/>
        <v>3</v>
      </c>
      <c r="F14" s="81">
        <v>2</v>
      </c>
      <c r="G14" s="63">
        <v>1</v>
      </c>
    </row>
    <row r="15" spans="1:7" x14ac:dyDescent="0.2">
      <c r="A15" s="189"/>
      <c r="B15" s="160"/>
      <c r="C15" s="160"/>
      <c r="D15" s="181"/>
      <c r="E15" s="160"/>
      <c r="F15" s="160"/>
      <c r="G15" s="161"/>
    </row>
    <row r="16" spans="1:7" ht="28" x14ac:dyDescent="0.2">
      <c r="A16" s="189" t="s">
        <v>410</v>
      </c>
      <c r="B16" s="59" t="s">
        <v>33</v>
      </c>
      <c r="C16" s="59" t="s">
        <v>418</v>
      </c>
      <c r="D16" s="176" t="s">
        <v>503</v>
      </c>
      <c r="E16" s="59" t="s">
        <v>91</v>
      </c>
      <c r="F16" s="59" t="s">
        <v>51</v>
      </c>
      <c r="G16" s="59" t="s">
        <v>504</v>
      </c>
    </row>
    <row r="17" spans="1:7" ht="98" x14ac:dyDescent="0.2">
      <c r="A17" s="189">
        <v>1</v>
      </c>
      <c r="B17" s="157" t="s">
        <v>191</v>
      </c>
      <c r="C17" s="82" t="s">
        <v>462</v>
      </c>
      <c r="D17" s="182" t="s">
        <v>513</v>
      </c>
      <c r="E17" s="82">
        <v>8</v>
      </c>
      <c r="F17" s="82">
        <v>3</v>
      </c>
      <c r="G17" s="191">
        <f>100%/3</f>
        <v>0.33333333333333331</v>
      </c>
    </row>
    <row r="18" spans="1:7" ht="84" x14ac:dyDescent="0.2">
      <c r="A18" s="189">
        <v>2</v>
      </c>
      <c r="B18" s="157" t="s">
        <v>198</v>
      </c>
      <c r="C18" s="82" t="s">
        <v>466</v>
      </c>
      <c r="D18" s="182" t="s">
        <v>514</v>
      </c>
      <c r="E18" s="82">
        <v>13</v>
      </c>
      <c r="F18" s="159">
        <v>3</v>
      </c>
      <c r="G18" s="64">
        <v>1</v>
      </c>
    </row>
    <row r="19" spans="1:7" ht="28" x14ac:dyDescent="0.2">
      <c r="A19" s="189" t="s">
        <v>410</v>
      </c>
      <c r="B19" s="59" t="s">
        <v>33</v>
      </c>
      <c r="C19" s="59" t="s">
        <v>418</v>
      </c>
      <c r="D19" s="176" t="s">
        <v>503</v>
      </c>
      <c r="E19" s="59" t="s">
        <v>91</v>
      </c>
      <c r="F19" s="59" t="s">
        <v>51</v>
      </c>
      <c r="G19" s="59" t="s">
        <v>504</v>
      </c>
    </row>
    <row r="20" spans="1:7" s="190" customFormat="1" ht="182" x14ac:dyDescent="0.2">
      <c r="A20" s="189">
        <v>1</v>
      </c>
      <c r="B20" s="78" t="s">
        <v>467</v>
      </c>
      <c r="C20" s="67" t="s">
        <v>468</v>
      </c>
      <c r="D20" s="178" t="s">
        <v>469</v>
      </c>
      <c r="E20" s="67">
        <f>SUM(F20:G20)</f>
        <v>2</v>
      </c>
      <c r="F20" s="67">
        <v>1</v>
      </c>
      <c r="G20" s="64">
        <v>1</v>
      </c>
    </row>
    <row r="21" spans="1:7" ht="28" x14ac:dyDescent="0.2">
      <c r="A21" s="189" t="s">
        <v>410</v>
      </c>
      <c r="B21" s="59" t="s">
        <v>33</v>
      </c>
      <c r="C21" s="59" t="s">
        <v>418</v>
      </c>
      <c r="D21" s="176" t="s">
        <v>503</v>
      </c>
      <c r="E21" s="59" t="s">
        <v>91</v>
      </c>
      <c r="F21" s="59" t="s">
        <v>51</v>
      </c>
      <c r="G21" s="59" t="s">
        <v>504</v>
      </c>
    </row>
    <row r="22" spans="1:7" s="190" customFormat="1" ht="42" x14ac:dyDescent="0.2">
      <c r="A22" s="189">
        <v>1</v>
      </c>
      <c r="B22" s="78" t="s">
        <v>226</v>
      </c>
      <c r="C22" s="65" t="s">
        <v>472</v>
      </c>
      <c r="D22" s="183" t="s">
        <v>515</v>
      </c>
      <c r="E22" s="65">
        <v>4</v>
      </c>
      <c r="F22" s="65">
        <v>1</v>
      </c>
      <c r="G22" s="66">
        <v>1</v>
      </c>
    </row>
    <row r="23" spans="1:7" s="190" customFormat="1" ht="42" x14ac:dyDescent="0.2">
      <c r="A23" s="189">
        <v>2</v>
      </c>
      <c r="B23" s="78" t="s">
        <v>242</v>
      </c>
      <c r="C23" s="67" t="s">
        <v>476</v>
      </c>
      <c r="D23" s="178" t="s">
        <v>477</v>
      </c>
      <c r="E23" s="65">
        <v>2</v>
      </c>
      <c r="F23" s="67">
        <v>2</v>
      </c>
      <c r="G23" s="66">
        <v>1</v>
      </c>
    </row>
    <row r="24" spans="1:7" s="190" customFormat="1" ht="84" x14ac:dyDescent="0.2">
      <c r="A24" s="189">
        <v>3</v>
      </c>
      <c r="B24" s="78" t="s">
        <v>248</v>
      </c>
      <c r="C24" s="67" t="s">
        <v>478</v>
      </c>
      <c r="D24" s="178" t="s">
        <v>516</v>
      </c>
      <c r="E24" s="65">
        <v>6</v>
      </c>
      <c r="F24" s="67">
        <v>5</v>
      </c>
      <c r="G24" s="66">
        <v>1</v>
      </c>
    </row>
    <row r="25" spans="1:7" s="190" customFormat="1" ht="42" x14ac:dyDescent="0.2">
      <c r="A25" s="189">
        <v>4</v>
      </c>
      <c r="B25" s="78" t="s">
        <v>480</v>
      </c>
      <c r="C25" s="67" t="s">
        <v>481</v>
      </c>
      <c r="D25" s="178" t="s">
        <v>517</v>
      </c>
      <c r="E25" s="175">
        <v>4</v>
      </c>
      <c r="F25" s="65">
        <v>1</v>
      </c>
      <c r="G25" s="66">
        <v>1</v>
      </c>
    </row>
    <row r="26" spans="1:7" ht="28" x14ac:dyDescent="0.2">
      <c r="A26" s="189" t="s">
        <v>410</v>
      </c>
      <c r="B26" s="59" t="s">
        <v>33</v>
      </c>
      <c r="C26" s="59" t="s">
        <v>418</v>
      </c>
      <c r="D26" s="176" t="s">
        <v>503</v>
      </c>
      <c r="E26" s="59" t="s">
        <v>91</v>
      </c>
      <c r="F26" s="59" t="s">
        <v>51</v>
      </c>
      <c r="G26" s="59" t="s">
        <v>504</v>
      </c>
    </row>
    <row r="27" spans="1:7" s="190" customFormat="1" ht="84" x14ac:dyDescent="0.2">
      <c r="A27" s="189">
        <v>1</v>
      </c>
      <c r="B27" s="89" t="s">
        <v>270</v>
      </c>
      <c r="C27" s="68" t="s">
        <v>485</v>
      </c>
      <c r="D27" s="180" t="s">
        <v>486</v>
      </c>
      <c r="E27" s="68">
        <v>4</v>
      </c>
      <c r="F27" s="68">
        <v>1</v>
      </c>
      <c r="G27" s="66">
        <v>1</v>
      </c>
    </row>
    <row r="28" spans="1:7" s="190" customFormat="1" ht="56" x14ac:dyDescent="0.2">
      <c r="A28" s="189">
        <v>2</v>
      </c>
      <c r="B28" s="150" t="s">
        <v>275</v>
      </c>
      <c r="C28" s="151" t="s">
        <v>488</v>
      </c>
      <c r="D28" s="184" t="s">
        <v>489</v>
      </c>
      <c r="E28" s="151">
        <v>3</v>
      </c>
      <c r="F28" s="151">
        <v>1</v>
      </c>
      <c r="G28" s="174">
        <v>0</v>
      </c>
    </row>
    <row r="29" spans="1:7" s="190" customFormat="1" ht="56" x14ac:dyDescent="0.2">
      <c r="A29" s="189">
        <v>3</v>
      </c>
      <c r="B29" s="89" t="s">
        <v>276</v>
      </c>
      <c r="C29" s="68" t="s">
        <v>490</v>
      </c>
      <c r="D29" s="179" t="s">
        <v>518</v>
      </c>
      <c r="E29" s="68">
        <v>8</v>
      </c>
      <c r="F29" s="68">
        <v>2</v>
      </c>
      <c r="G29" s="73">
        <v>1</v>
      </c>
    </row>
    <row r="30" spans="1:7" s="190" customFormat="1" ht="42" x14ac:dyDescent="0.2">
      <c r="A30" s="189">
        <v>4</v>
      </c>
      <c r="B30" s="89" t="s">
        <v>278</v>
      </c>
      <c r="C30" s="68" t="s">
        <v>492</v>
      </c>
      <c r="D30" s="185" t="s">
        <v>519</v>
      </c>
      <c r="E30" s="68">
        <v>5</v>
      </c>
      <c r="F30" s="68">
        <v>1</v>
      </c>
      <c r="G30" s="73">
        <v>1</v>
      </c>
    </row>
    <row r="31" spans="1:7" s="190" customFormat="1" ht="28" x14ac:dyDescent="0.2">
      <c r="A31" s="189">
        <v>5</v>
      </c>
      <c r="B31" s="89" t="s">
        <v>283</v>
      </c>
      <c r="C31" s="68" t="s">
        <v>494</v>
      </c>
      <c r="D31" s="179" t="s">
        <v>520</v>
      </c>
      <c r="E31" s="68">
        <v>6</v>
      </c>
      <c r="F31" s="68">
        <v>1</v>
      </c>
      <c r="G31" s="73">
        <v>1</v>
      </c>
    </row>
    <row r="32" spans="1:7" s="190" customFormat="1" ht="28" x14ac:dyDescent="0.2">
      <c r="A32" s="189">
        <v>6</v>
      </c>
      <c r="B32" s="89" t="s">
        <v>287</v>
      </c>
      <c r="C32" s="68" t="s">
        <v>496</v>
      </c>
      <c r="D32" s="179" t="s">
        <v>521</v>
      </c>
      <c r="E32" s="68">
        <v>6</v>
      </c>
      <c r="F32" s="68">
        <v>1</v>
      </c>
      <c r="G32" s="73">
        <v>1</v>
      </c>
    </row>
    <row r="33" spans="1:7" s="190" customFormat="1" ht="28" x14ac:dyDescent="0.2">
      <c r="A33" s="189">
        <v>7</v>
      </c>
      <c r="B33" s="89" t="s">
        <v>290</v>
      </c>
      <c r="C33" s="68" t="s">
        <v>498</v>
      </c>
      <c r="D33" s="179" t="s">
        <v>522</v>
      </c>
      <c r="E33" s="68">
        <v>6</v>
      </c>
      <c r="F33" s="68">
        <v>1</v>
      </c>
      <c r="G33" s="73">
        <v>1</v>
      </c>
    </row>
    <row r="34" spans="1:7" s="190" customFormat="1" ht="84" x14ac:dyDescent="0.2">
      <c r="A34" s="189">
        <v>8</v>
      </c>
      <c r="B34" s="89" t="s">
        <v>500</v>
      </c>
      <c r="C34" s="65" t="s">
        <v>501</v>
      </c>
      <c r="D34" s="185" t="s">
        <v>523</v>
      </c>
      <c r="E34" s="68">
        <v>3</v>
      </c>
      <c r="F34" s="65">
        <v>1</v>
      </c>
      <c r="G34" s="73">
        <v>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24CB-FFC2-471D-AF84-EC0B6DC0BB08}">
  <sheetPr>
    <tabColor rgb="FF00B0F0"/>
  </sheetPr>
  <dimension ref="A1:AD94"/>
  <sheetViews>
    <sheetView zoomScale="70" zoomScaleNormal="70" workbookViewId="0">
      <selection activeCell="A3" sqref="A3:C9"/>
    </sheetView>
  </sheetViews>
  <sheetFormatPr baseColWidth="10" defaultColWidth="14.5" defaultRowHeight="15" customHeight="1" x14ac:dyDescent="0.2"/>
  <cols>
    <col min="1" max="1" width="7.1640625" style="91" customWidth="1"/>
    <col min="2" max="2" width="11.5" style="91" customWidth="1"/>
    <col min="3" max="3" width="35.83203125" style="91" customWidth="1"/>
    <col min="4" max="4" width="34.5" style="91" customWidth="1"/>
    <col min="5" max="5" width="15" style="91" bestFit="1" customWidth="1"/>
    <col min="6" max="6" width="14.1640625" style="91" customWidth="1"/>
    <col min="7" max="7" width="15.5" style="91" customWidth="1"/>
    <col min="8" max="12" width="11.5" style="91" customWidth="1"/>
    <col min="13" max="13" width="12.83203125" style="91" customWidth="1"/>
    <col min="14" max="14" width="16.83203125" style="91" customWidth="1"/>
    <col min="15" max="15" width="16.5" style="91" customWidth="1"/>
    <col min="16" max="16" width="19.5" style="91" customWidth="1"/>
    <col min="17" max="17" width="13.5" style="91" customWidth="1"/>
    <col min="18" max="18" width="18.5" style="91" customWidth="1"/>
    <col min="19" max="19" width="15.5" style="91" customWidth="1"/>
    <col min="20" max="20" width="10.83203125" style="91" customWidth="1"/>
    <col min="21" max="24" width="18.5" style="91" customWidth="1"/>
    <col min="25" max="25" width="31.5" style="91" customWidth="1"/>
    <col min="26" max="26" width="54" style="91" customWidth="1"/>
    <col min="27" max="16384" width="14.5" style="91"/>
  </cols>
  <sheetData>
    <row r="1" spans="1:30" ht="116.25" customHeight="1" thickBot="1" x14ac:dyDescent="0.25">
      <c r="A1" s="733">
        <v>4</v>
      </c>
      <c r="B1" s="734"/>
      <c r="C1" s="735" t="s">
        <v>524</v>
      </c>
      <c r="D1" s="736"/>
      <c r="E1" s="737" t="s">
        <v>525</v>
      </c>
      <c r="F1" s="737"/>
      <c r="G1" s="737"/>
      <c r="H1" s="737"/>
      <c r="I1" s="737"/>
      <c r="J1" s="737"/>
      <c r="K1" s="737"/>
      <c r="L1" s="737"/>
      <c r="M1" s="737"/>
      <c r="N1" s="737"/>
      <c r="O1" s="737"/>
      <c r="P1" s="737"/>
      <c r="Q1" s="737"/>
      <c r="R1" s="737"/>
      <c r="S1" s="737"/>
      <c r="T1" s="737"/>
      <c r="U1" s="737"/>
      <c r="V1" s="737"/>
      <c r="W1" s="737"/>
      <c r="X1" s="737"/>
      <c r="Y1" s="737"/>
      <c r="Z1" s="737"/>
    </row>
    <row r="2" spans="1:30" s="101" customFormat="1" ht="14.25" customHeight="1" thickBot="1" x14ac:dyDescent="0.25">
      <c r="A2" s="738" t="s">
        <v>526</v>
      </c>
      <c r="B2" s="739"/>
      <c r="C2" s="739"/>
      <c r="D2" s="739"/>
      <c r="E2" s="739"/>
      <c r="F2" s="739"/>
      <c r="G2" s="739"/>
      <c r="H2" s="739"/>
      <c r="I2" s="739"/>
      <c r="J2" s="739"/>
      <c r="K2" s="739"/>
      <c r="L2" s="739"/>
      <c r="M2" s="739"/>
      <c r="N2" s="739"/>
      <c r="O2" s="740"/>
      <c r="P2" s="106"/>
      <c r="Q2" s="738" t="s">
        <v>527</v>
      </c>
      <c r="R2" s="739"/>
      <c r="S2" s="739"/>
      <c r="T2" s="739"/>
      <c r="U2" s="739"/>
      <c r="V2" s="739"/>
      <c r="W2" s="739"/>
      <c r="X2" s="739"/>
      <c r="Y2" s="739"/>
      <c r="Z2" s="739"/>
      <c r="AA2" s="739"/>
      <c r="AB2" s="739"/>
      <c r="AC2" s="739"/>
      <c r="AD2" s="740"/>
    </row>
    <row r="3" spans="1:30" s="101" customFormat="1" ht="129" customHeight="1" x14ac:dyDescent="0.2">
      <c r="A3" s="108" t="s">
        <v>528</v>
      </c>
      <c r="B3" s="109" t="s">
        <v>529</v>
      </c>
      <c r="C3" s="110" t="s">
        <v>530</v>
      </c>
      <c r="D3" s="110" t="s">
        <v>531</v>
      </c>
      <c r="E3" s="110" t="s">
        <v>532</v>
      </c>
      <c r="F3" s="110" t="s">
        <v>533</v>
      </c>
      <c r="G3" s="110" t="s">
        <v>534</v>
      </c>
      <c r="H3" s="110" t="s">
        <v>535</v>
      </c>
      <c r="I3" s="110" t="s">
        <v>536</v>
      </c>
      <c r="J3" s="110" t="s">
        <v>537</v>
      </c>
      <c r="K3" s="110" t="s">
        <v>538</v>
      </c>
      <c r="L3" s="110" t="s">
        <v>539</v>
      </c>
      <c r="M3" s="110" t="s">
        <v>540</v>
      </c>
      <c r="N3" s="110" t="s">
        <v>541</v>
      </c>
      <c r="O3" s="345"/>
      <c r="P3" s="106"/>
    </row>
    <row r="4" spans="1:30" s="101" customFormat="1" ht="30" customHeight="1" x14ac:dyDescent="0.2">
      <c r="A4" s="111" t="s">
        <v>542</v>
      </c>
      <c r="B4" s="112"/>
      <c r="C4" s="113"/>
      <c r="D4" s="113"/>
      <c r="E4" s="114" t="e">
        <f>D4/C4</f>
        <v>#DIV/0!</v>
      </c>
      <c r="F4" s="115" t="e">
        <f>#REF!</f>
        <v>#REF!</v>
      </c>
      <c r="G4" s="115"/>
      <c r="H4" s="114" t="e">
        <f t="shared" ref="H4:H9" si="0">G4/F4</f>
        <v>#REF!</v>
      </c>
      <c r="I4" s="115" t="e">
        <f>#REF!</f>
        <v>#REF!</v>
      </c>
      <c r="J4" s="115">
        <f>+' Seguimiento'!V45</f>
        <v>0</v>
      </c>
      <c r="K4" s="114" t="e">
        <f t="shared" ref="K4:K9" si="1">J4/I4</f>
        <v>#REF!</v>
      </c>
      <c r="L4" s="116" t="e">
        <f>#REF!</f>
        <v>#REF!</v>
      </c>
      <c r="M4" s="116"/>
      <c r="N4" s="114" t="e">
        <f t="shared" ref="N4:N9" si="2">M4/L4</f>
        <v>#REF!</v>
      </c>
      <c r="O4" s="346"/>
      <c r="P4" s="106"/>
    </row>
    <row r="5" spans="1:30" s="101" customFormat="1" ht="41.25" customHeight="1" x14ac:dyDescent="0.2">
      <c r="A5" s="111" t="s">
        <v>543</v>
      </c>
      <c r="B5" s="112"/>
      <c r="C5" s="113"/>
      <c r="D5" s="113"/>
      <c r="E5" s="114" t="e">
        <f t="shared" ref="E5:E9" si="3">D5/C5</f>
        <v>#DIV/0!</v>
      </c>
      <c r="F5" s="115" t="e">
        <f>#REF!</f>
        <v>#REF!</v>
      </c>
      <c r="G5" s="115"/>
      <c r="H5" s="114" t="e">
        <f t="shared" si="0"/>
        <v>#REF!</v>
      </c>
      <c r="I5" s="115" t="e">
        <f>#REF!</f>
        <v>#REF!</v>
      </c>
      <c r="J5" s="115">
        <f>+' Seguimiento'!V56</f>
        <v>0</v>
      </c>
      <c r="K5" s="114" t="e">
        <f t="shared" si="1"/>
        <v>#REF!</v>
      </c>
      <c r="L5" s="116" t="e">
        <f>#REF!</f>
        <v>#REF!</v>
      </c>
      <c r="M5" s="116"/>
      <c r="N5" s="114" t="e">
        <f t="shared" si="2"/>
        <v>#REF!</v>
      </c>
      <c r="O5" s="346"/>
      <c r="P5" s="106"/>
    </row>
    <row r="6" spans="1:30" s="101" customFormat="1" ht="30" customHeight="1" x14ac:dyDescent="0.2">
      <c r="A6" s="111" t="s">
        <v>544</v>
      </c>
      <c r="B6" s="112"/>
      <c r="C6" s="113"/>
      <c r="D6" s="113"/>
      <c r="E6" s="114" t="e">
        <f t="shared" si="3"/>
        <v>#DIV/0!</v>
      </c>
      <c r="F6" s="115" t="e">
        <f>#REF!</f>
        <v>#REF!</v>
      </c>
      <c r="G6" s="115"/>
      <c r="H6" s="114" t="e">
        <f t="shared" si="0"/>
        <v>#REF!</v>
      </c>
      <c r="I6" s="115" t="e">
        <f>#REF!</f>
        <v>#REF!</v>
      </c>
      <c r="J6" s="115">
        <f>+' Seguimiento'!V62</f>
        <v>0</v>
      </c>
      <c r="K6" s="114" t="e">
        <f t="shared" si="1"/>
        <v>#REF!</v>
      </c>
      <c r="L6" s="116" t="e">
        <f>#REF!</f>
        <v>#REF!</v>
      </c>
      <c r="M6" s="116"/>
      <c r="N6" s="114" t="e">
        <f t="shared" si="2"/>
        <v>#REF!</v>
      </c>
      <c r="O6" s="346"/>
      <c r="P6" s="106"/>
    </row>
    <row r="7" spans="1:30" s="101" customFormat="1" ht="30" customHeight="1" x14ac:dyDescent="0.2">
      <c r="A7" s="111" t="s">
        <v>545</v>
      </c>
      <c r="B7" s="112"/>
      <c r="C7" s="113"/>
      <c r="D7" s="113"/>
      <c r="E7" s="114" t="e">
        <f t="shared" si="3"/>
        <v>#DIV/0!</v>
      </c>
      <c r="F7" s="115" t="e">
        <f>#REF!</f>
        <v>#REF!</v>
      </c>
      <c r="G7" s="115"/>
      <c r="H7" s="114" t="e">
        <f t="shared" si="0"/>
        <v>#REF!</v>
      </c>
      <c r="I7" s="115" t="e">
        <f>#REF!</f>
        <v>#REF!</v>
      </c>
      <c r="J7" s="115">
        <f>+' Seguimiento'!V71</f>
        <v>0</v>
      </c>
      <c r="K7" s="114" t="e">
        <f t="shared" si="1"/>
        <v>#REF!</v>
      </c>
      <c r="L7" s="116" t="e">
        <f>#REF!</f>
        <v>#REF!</v>
      </c>
      <c r="M7" s="116"/>
      <c r="N7" s="114" t="e">
        <f t="shared" si="2"/>
        <v>#REF!</v>
      </c>
      <c r="O7" s="346"/>
      <c r="P7" s="106"/>
    </row>
    <row r="8" spans="1:30" s="101" customFormat="1" ht="30" customHeight="1" x14ac:dyDescent="0.2">
      <c r="A8" s="111" t="s">
        <v>546</v>
      </c>
      <c r="B8" s="112"/>
      <c r="C8" s="113"/>
      <c r="D8" s="113"/>
      <c r="E8" s="114" t="e">
        <f t="shared" si="3"/>
        <v>#DIV/0!</v>
      </c>
      <c r="F8" s="115" t="e">
        <f>#REF!</f>
        <v>#REF!</v>
      </c>
      <c r="G8" s="115"/>
      <c r="H8" s="114" t="e">
        <f t="shared" si="0"/>
        <v>#REF!</v>
      </c>
      <c r="I8" s="115" t="e">
        <f>#REF!</f>
        <v>#REF!</v>
      </c>
      <c r="J8" s="115">
        <f>+' Seguimiento'!V92</f>
        <v>0</v>
      </c>
      <c r="K8" s="114" t="e">
        <f t="shared" si="1"/>
        <v>#REF!</v>
      </c>
      <c r="L8" s="116" t="e">
        <f>#REF!</f>
        <v>#REF!</v>
      </c>
      <c r="M8" s="116"/>
      <c r="N8" s="114" t="e">
        <f t="shared" si="2"/>
        <v>#REF!</v>
      </c>
      <c r="O8" s="346"/>
      <c r="P8" s="106"/>
    </row>
    <row r="9" spans="1:30" s="101" customFormat="1" ht="30" customHeight="1" thickBot="1" x14ac:dyDescent="0.25">
      <c r="A9" s="117" t="s">
        <v>547</v>
      </c>
      <c r="B9" s="112"/>
      <c r="C9" s="113"/>
      <c r="D9" s="113"/>
      <c r="E9" s="114" t="e">
        <f t="shared" si="3"/>
        <v>#DIV/0!</v>
      </c>
      <c r="F9" s="115" t="e">
        <f>#REF!</f>
        <v>#REF!</v>
      </c>
      <c r="G9" s="115"/>
      <c r="H9" s="114" t="e">
        <f t="shared" si="0"/>
        <v>#REF!</v>
      </c>
      <c r="I9" s="115" t="e">
        <f>#REF!</f>
        <v>#REF!</v>
      </c>
      <c r="J9" s="115" t="e">
        <f>+' Seguimiento'!#REF!</f>
        <v>#REF!</v>
      </c>
      <c r="K9" s="114" t="e">
        <f t="shared" si="1"/>
        <v>#REF!</v>
      </c>
      <c r="L9" s="116" t="e">
        <f>#REF!</f>
        <v>#REF!</v>
      </c>
      <c r="M9" s="118"/>
      <c r="N9" s="114" t="e">
        <f t="shared" si="2"/>
        <v>#REF!</v>
      </c>
      <c r="O9" s="346"/>
      <c r="P9" s="106"/>
    </row>
    <row r="10" spans="1:30" s="101" customFormat="1" ht="28.5" customHeight="1" thickTop="1" thickBot="1" x14ac:dyDescent="0.25">
      <c r="A10" s="120"/>
      <c r="B10" s="119"/>
      <c r="C10" s="121"/>
      <c r="D10" s="122" t="e">
        <f>#REF!</f>
        <v>#REF!</v>
      </c>
      <c r="E10" s="122" t="e">
        <f>AVERAGE(E4:E9)</f>
        <v>#DIV/0!</v>
      </c>
      <c r="F10" s="123"/>
      <c r="G10" s="122" t="e">
        <f>SUM(#REF!)+(G9*#REF!)</f>
        <v>#REF!</v>
      </c>
      <c r="H10" s="122" t="e">
        <f>AVERAGE(H4:H9)</f>
        <v>#REF!</v>
      </c>
      <c r="I10" s="123"/>
      <c r="J10" s="122" t="e">
        <f>+AVERAGE(J4:J9)</f>
        <v>#REF!</v>
      </c>
      <c r="K10" s="122" t="e">
        <f>+AVERAGE(K4:K9)</f>
        <v>#REF!</v>
      </c>
      <c r="L10" s="124"/>
      <c r="M10" s="125"/>
      <c r="N10" s="126"/>
      <c r="O10" s="346"/>
      <c r="P10" s="106"/>
    </row>
    <row r="11" spans="1:30" s="101" customFormat="1" ht="14.25" customHeight="1" thickBot="1" x14ac:dyDescent="0.25">
      <c r="A11" s="105"/>
      <c r="B11" s="106"/>
      <c r="C11" s="106"/>
      <c r="D11" s="106"/>
      <c r="E11" s="106"/>
      <c r="F11" s="106"/>
      <c r="G11" s="106"/>
      <c r="H11" s="127"/>
      <c r="I11" s="127"/>
      <c r="J11" s="106"/>
      <c r="K11" s="106"/>
      <c r="L11" s="106"/>
      <c r="M11" s="106"/>
      <c r="N11" s="106"/>
      <c r="O11" s="107"/>
      <c r="P11" s="106"/>
      <c r="Q11" s="106"/>
      <c r="R11" s="106"/>
      <c r="S11" s="106"/>
      <c r="T11" s="106"/>
      <c r="U11" s="106"/>
      <c r="V11" s="106"/>
      <c r="W11" s="106"/>
      <c r="X11" s="106"/>
      <c r="Y11" s="106"/>
      <c r="Z11" s="106"/>
      <c r="AA11" s="106"/>
      <c r="AB11" s="106"/>
      <c r="AC11" s="106"/>
      <c r="AD11" s="106"/>
    </row>
    <row r="12" spans="1:30" s="101" customFormat="1" ht="15" customHeight="1" thickBot="1" x14ac:dyDescent="0.25">
      <c r="A12" s="741" t="s">
        <v>548</v>
      </c>
      <c r="B12" s="742"/>
      <c r="C12" s="742"/>
      <c r="D12" s="742"/>
      <c r="E12" s="742"/>
      <c r="F12" s="742"/>
      <c r="G12" s="742"/>
      <c r="H12" s="742"/>
      <c r="I12" s="742"/>
      <c r="J12" s="742"/>
      <c r="K12" s="742"/>
      <c r="L12" s="742"/>
      <c r="M12" s="742"/>
      <c r="N12" s="742"/>
      <c r="O12" s="743"/>
      <c r="P12" s="106"/>
      <c r="Q12" s="741" t="s">
        <v>549</v>
      </c>
      <c r="R12" s="742"/>
      <c r="S12" s="742"/>
      <c r="T12" s="742"/>
      <c r="U12" s="742"/>
      <c r="V12" s="742"/>
      <c r="W12" s="742"/>
      <c r="X12" s="742"/>
      <c r="Y12" s="742"/>
      <c r="Z12" s="742"/>
      <c r="AA12" s="742"/>
      <c r="AB12" s="742"/>
      <c r="AC12" s="742"/>
      <c r="AD12" s="743"/>
    </row>
    <row r="13" spans="1:30" s="101" customFormat="1" ht="14.25" customHeight="1" x14ac:dyDescent="0.2">
      <c r="A13" s="744"/>
      <c r="B13" s="745"/>
      <c r="C13" s="745"/>
      <c r="D13" s="745"/>
      <c r="E13" s="745"/>
      <c r="F13" s="745"/>
      <c r="G13" s="745"/>
      <c r="H13" s="745"/>
      <c r="I13" s="745"/>
      <c r="J13" s="745"/>
      <c r="K13" s="745"/>
      <c r="L13" s="745"/>
      <c r="M13" s="745"/>
      <c r="N13" s="745"/>
      <c r="O13" s="746"/>
      <c r="P13" s="128"/>
      <c r="Q13" s="753" t="s">
        <v>550</v>
      </c>
      <c r="R13" s="745"/>
      <c r="S13" s="745"/>
      <c r="T13" s="745"/>
      <c r="U13" s="745"/>
      <c r="V13" s="745"/>
      <c r="W13" s="745"/>
      <c r="X13" s="745"/>
      <c r="Y13" s="745"/>
      <c r="Z13" s="745"/>
      <c r="AA13" s="745"/>
      <c r="AB13" s="745"/>
      <c r="AC13" s="745"/>
      <c r="AD13" s="746"/>
    </row>
    <row r="14" spans="1:30" s="101" customFormat="1" ht="14.25" customHeight="1" x14ac:dyDescent="0.2">
      <c r="A14" s="747"/>
      <c r="B14" s="748"/>
      <c r="C14" s="748"/>
      <c r="D14" s="748"/>
      <c r="E14" s="748"/>
      <c r="F14" s="748"/>
      <c r="G14" s="748"/>
      <c r="H14" s="748"/>
      <c r="I14" s="748"/>
      <c r="J14" s="748"/>
      <c r="K14" s="748"/>
      <c r="L14" s="748"/>
      <c r="M14" s="748"/>
      <c r="N14" s="748"/>
      <c r="O14" s="749"/>
      <c r="P14" s="128"/>
      <c r="Q14" s="747"/>
      <c r="R14" s="748"/>
      <c r="S14" s="748"/>
      <c r="T14" s="748"/>
      <c r="U14" s="748"/>
      <c r="V14" s="748"/>
      <c r="W14" s="748"/>
      <c r="X14" s="748"/>
      <c r="Y14" s="748"/>
      <c r="Z14" s="748"/>
      <c r="AA14" s="748"/>
      <c r="AB14" s="748"/>
      <c r="AC14" s="748"/>
      <c r="AD14" s="749"/>
    </row>
    <row r="15" spans="1:30" s="101" customFormat="1" ht="14.25" customHeight="1" x14ac:dyDescent="0.2">
      <c r="A15" s="747"/>
      <c r="B15" s="748"/>
      <c r="C15" s="748"/>
      <c r="D15" s="748"/>
      <c r="E15" s="748"/>
      <c r="F15" s="748"/>
      <c r="G15" s="748"/>
      <c r="H15" s="748"/>
      <c r="I15" s="748"/>
      <c r="J15" s="748"/>
      <c r="K15" s="748"/>
      <c r="L15" s="748"/>
      <c r="M15" s="748"/>
      <c r="N15" s="748"/>
      <c r="O15" s="749"/>
      <c r="P15" s="128"/>
      <c r="Q15" s="747"/>
      <c r="R15" s="748"/>
      <c r="S15" s="748"/>
      <c r="T15" s="748"/>
      <c r="U15" s="748"/>
      <c r="V15" s="748"/>
      <c r="W15" s="748"/>
      <c r="X15" s="748"/>
      <c r="Y15" s="748"/>
      <c r="Z15" s="748"/>
      <c r="AA15" s="748"/>
      <c r="AB15" s="748"/>
      <c r="AC15" s="748"/>
      <c r="AD15" s="749"/>
    </row>
    <row r="16" spans="1:30" s="101" customFormat="1" ht="14.25" customHeight="1" x14ac:dyDescent="0.2">
      <c r="A16" s="747"/>
      <c r="B16" s="748"/>
      <c r="C16" s="748"/>
      <c r="D16" s="748"/>
      <c r="E16" s="748"/>
      <c r="F16" s="748"/>
      <c r="G16" s="748"/>
      <c r="H16" s="748"/>
      <c r="I16" s="748"/>
      <c r="J16" s="748"/>
      <c r="K16" s="748"/>
      <c r="L16" s="748"/>
      <c r="M16" s="748"/>
      <c r="N16" s="748"/>
      <c r="O16" s="749"/>
      <c r="P16" s="128"/>
      <c r="Q16" s="747"/>
      <c r="R16" s="748"/>
      <c r="S16" s="748"/>
      <c r="T16" s="748"/>
      <c r="U16" s="748"/>
      <c r="V16" s="748"/>
      <c r="W16" s="748"/>
      <c r="X16" s="748"/>
      <c r="Y16" s="748"/>
      <c r="Z16" s="748"/>
      <c r="AA16" s="748"/>
      <c r="AB16" s="748"/>
      <c r="AC16" s="748"/>
      <c r="AD16" s="749"/>
    </row>
    <row r="17" spans="1:30" s="101" customFormat="1" ht="14.25" customHeight="1" x14ac:dyDescent="0.2">
      <c r="A17" s="747"/>
      <c r="B17" s="748"/>
      <c r="C17" s="748"/>
      <c r="D17" s="748"/>
      <c r="E17" s="748"/>
      <c r="F17" s="748"/>
      <c r="G17" s="748"/>
      <c r="H17" s="748"/>
      <c r="I17" s="748"/>
      <c r="J17" s="748"/>
      <c r="K17" s="748"/>
      <c r="L17" s="748"/>
      <c r="M17" s="748"/>
      <c r="N17" s="748"/>
      <c r="O17" s="749"/>
      <c r="P17" s="128"/>
      <c r="Q17" s="747"/>
      <c r="R17" s="748"/>
      <c r="S17" s="748"/>
      <c r="T17" s="748"/>
      <c r="U17" s="748"/>
      <c r="V17" s="748"/>
      <c r="W17" s="748"/>
      <c r="X17" s="748"/>
      <c r="Y17" s="748"/>
      <c r="Z17" s="748"/>
      <c r="AA17" s="748"/>
      <c r="AB17" s="748"/>
      <c r="AC17" s="748"/>
      <c r="AD17" s="749"/>
    </row>
    <row r="18" spans="1:30" s="101" customFormat="1" ht="14.25" customHeight="1" x14ac:dyDescent="0.2">
      <c r="A18" s="747"/>
      <c r="B18" s="748"/>
      <c r="C18" s="748"/>
      <c r="D18" s="748"/>
      <c r="E18" s="748"/>
      <c r="F18" s="748"/>
      <c r="G18" s="748"/>
      <c r="H18" s="748"/>
      <c r="I18" s="748"/>
      <c r="J18" s="748"/>
      <c r="K18" s="748"/>
      <c r="L18" s="748"/>
      <c r="M18" s="748"/>
      <c r="N18" s="748"/>
      <c r="O18" s="749"/>
      <c r="P18" s="128"/>
      <c r="Q18" s="747"/>
      <c r="R18" s="748"/>
      <c r="S18" s="748"/>
      <c r="T18" s="748"/>
      <c r="U18" s="748"/>
      <c r="V18" s="748"/>
      <c r="W18" s="748"/>
      <c r="X18" s="748"/>
      <c r="Y18" s="748"/>
      <c r="Z18" s="748"/>
      <c r="AA18" s="748"/>
      <c r="AB18" s="748"/>
      <c r="AC18" s="748"/>
      <c r="AD18" s="749"/>
    </row>
    <row r="19" spans="1:30" s="101" customFormat="1" ht="14.25" customHeight="1" x14ac:dyDescent="0.2">
      <c r="A19" s="747"/>
      <c r="B19" s="748"/>
      <c r="C19" s="748"/>
      <c r="D19" s="748"/>
      <c r="E19" s="748"/>
      <c r="F19" s="748"/>
      <c r="G19" s="748"/>
      <c r="H19" s="748"/>
      <c r="I19" s="748"/>
      <c r="J19" s="748"/>
      <c r="K19" s="748"/>
      <c r="L19" s="748"/>
      <c r="M19" s="748"/>
      <c r="N19" s="748"/>
      <c r="O19" s="749"/>
      <c r="P19" s="128"/>
      <c r="Q19" s="747"/>
      <c r="R19" s="748"/>
      <c r="S19" s="748"/>
      <c r="T19" s="748"/>
      <c r="U19" s="748"/>
      <c r="V19" s="748"/>
      <c r="W19" s="748"/>
      <c r="X19" s="748"/>
      <c r="Y19" s="748"/>
      <c r="Z19" s="748"/>
      <c r="AA19" s="748"/>
      <c r="AB19" s="748"/>
      <c r="AC19" s="748"/>
      <c r="AD19" s="749"/>
    </row>
    <row r="20" spans="1:30" s="101" customFormat="1" ht="14.25" customHeight="1" x14ac:dyDescent="0.2">
      <c r="A20" s="747"/>
      <c r="B20" s="748"/>
      <c r="C20" s="748"/>
      <c r="D20" s="748"/>
      <c r="E20" s="748"/>
      <c r="F20" s="748"/>
      <c r="G20" s="748"/>
      <c r="H20" s="748"/>
      <c r="I20" s="748"/>
      <c r="J20" s="748"/>
      <c r="K20" s="748"/>
      <c r="L20" s="748"/>
      <c r="M20" s="748"/>
      <c r="N20" s="748"/>
      <c r="O20" s="749"/>
      <c r="P20" s="128"/>
      <c r="Q20" s="747"/>
      <c r="R20" s="748"/>
      <c r="S20" s="748"/>
      <c r="T20" s="748"/>
      <c r="U20" s="748"/>
      <c r="V20" s="748"/>
      <c r="W20" s="748"/>
      <c r="X20" s="748"/>
      <c r="Y20" s="748"/>
      <c r="Z20" s="748"/>
      <c r="AA20" s="748"/>
      <c r="AB20" s="748"/>
      <c r="AC20" s="748"/>
      <c r="AD20" s="749"/>
    </row>
    <row r="21" spans="1:30" s="101" customFormat="1" ht="14.25" customHeight="1" x14ac:dyDescent="0.2">
      <c r="A21" s="747"/>
      <c r="B21" s="748"/>
      <c r="C21" s="748"/>
      <c r="D21" s="748"/>
      <c r="E21" s="748"/>
      <c r="F21" s="748"/>
      <c r="G21" s="748"/>
      <c r="H21" s="748"/>
      <c r="I21" s="748"/>
      <c r="J21" s="748"/>
      <c r="K21" s="748"/>
      <c r="L21" s="748"/>
      <c r="M21" s="748"/>
      <c r="N21" s="748"/>
      <c r="O21" s="749"/>
      <c r="P21" s="128"/>
      <c r="Q21" s="747"/>
      <c r="R21" s="748"/>
      <c r="S21" s="748"/>
      <c r="T21" s="748"/>
      <c r="U21" s="748"/>
      <c r="V21" s="748"/>
      <c r="W21" s="748"/>
      <c r="X21" s="748"/>
      <c r="Y21" s="748"/>
      <c r="Z21" s="748"/>
      <c r="AA21" s="748"/>
      <c r="AB21" s="748"/>
      <c r="AC21" s="748"/>
      <c r="AD21" s="749"/>
    </row>
    <row r="22" spans="1:30" s="101" customFormat="1" ht="14.25" customHeight="1" x14ac:dyDescent="0.2">
      <c r="A22" s="747"/>
      <c r="B22" s="748"/>
      <c r="C22" s="748"/>
      <c r="D22" s="748"/>
      <c r="E22" s="748"/>
      <c r="F22" s="748"/>
      <c r="G22" s="748"/>
      <c r="H22" s="748"/>
      <c r="I22" s="748"/>
      <c r="J22" s="748"/>
      <c r="K22" s="748"/>
      <c r="L22" s="748"/>
      <c r="M22" s="748"/>
      <c r="N22" s="748"/>
      <c r="O22" s="749"/>
      <c r="P22" s="128"/>
      <c r="Q22" s="747"/>
      <c r="R22" s="748"/>
      <c r="S22" s="748"/>
      <c r="T22" s="748"/>
      <c r="U22" s="748"/>
      <c r="V22" s="748"/>
      <c r="W22" s="748"/>
      <c r="X22" s="748"/>
      <c r="Y22" s="748"/>
      <c r="Z22" s="748"/>
      <c r="AA22" s="748"/>
      <c r="AB22" s="748"/>
      <c r="AC22" s="748"/>
      <c r="AD22" s="749"/>
    </row>
    <row r="23" spans="1:30" s="101" customFormat="1" ht="14.25" customHeight="1" x14ac:dyDescent="0.2">
      <c r="A23" s="747"/>
      <c r="B23" s="748"/>
      <c r="C23" s="748"/>
      <c r="D23" s="748"/>
      <c r="E23" s="748"/>
      <c r="F23" s="748"/>
      <c r="G23" s="748"/>
      <c r="H23" s="748"/>
      <c r="I23" s="748"/>
      <c r="J23" s="748"/>
      <c r="K23" s="748"/>
      <c r="L23" s="748"/>
      <c r="M23" s="748"/>
      <c r="N23" s="748"/>
      <c r="O23" s="749"/>
      <c r="P23" s="128"/>
      <c r="Q23" s="747"/>
      <c r="R23" s="748"/>
      <c r="S23" s="748"/>
      <c r="T23" s="748"/>
      <c r="U23" s="748"/>
      <c r="V23" s="748"/>
      <c r="W23" s="748"/>
      <c r="X23" s="748"/>
      <c r="Y23" s="748"/>
      <c r="Z23" s="748"/>
      <c r="AA23" s="748"/>
      <c r="AB23" s="748"/>
      <c r="AC23" s="748"/>
      <c r="AD23" s="749"/>
    </row>
    <row r="24" spans="1:30" s="101" customFormat="1" ht="14.25" customHeight="1" x14ac:dyDescent="0.2">
      <c r="A24" s="747"/>
      <c r="B24" s="748"/>
      <c r="C24" s="748"/>
      <c r="D24" s="748"/>
      <c r="E24" s="748"/>
      <c r="F24" s="748"/>
      <c r="G24" s="748"/>
      <c r="H24" s="748"/>
      <c r="I24" s="748"/>
      <c r="J24" s="748"/>
      <c r="K24" s="748"/>
      <c r="L24" s="748"/>
      <c r="M24" s="748"/>
      <c r="N24" s="748"/>
      <c r="O24" s="749"/>
      <c r="P24" s="128"/>
      <c r="Q24" s="747"/>
      <c r="R24" s="748"/>
      <c r="S24" s="748"/>
      <c r="T24" s="748"/>
      <c r="U24" s="748"/>
      <c r="V24" s="748"/>
      <c r="W24" s="748"/>
      <c r="X24" s="748"/>
      <c r="Y24" s="748"/>
      <c r="Z24" s="748"/>
      <c r="AA24" s="748"/>
      <c r="AB24" s="748"/>
      <c r="AC24" s="748"/>
      <c r="AD24" s="749"/>
    </row>
    <row r="25" spans="1:30" s="101" customFormat="1" ht="14.25" customHeight="1" x14ac:dyDescent="0.2">
      <c r="A25" s="747"/>
      <c r="B25" s="748"/>
      <c r="C25" s="748"/>
      <c r="D25" s="748"/>
      <c r="E25" s="748"/>
      <c r="F25" s="748"/>
      <c r="G25" s="748"/>
      <c r="H25" s="748"/>
      <c r="I25" s="748"/>
      <c r="J25" s="748"/>
      <c r="K25" s="748"/>
      <c r="L25" s="748"/>
      <c r="M25" s="748"/>
      <c r="N25" s="748"/>
      <c r="O25" s="749"/>
      <c r="P25" s="128"/>
      <c r="Q25" s="747"/>
      <c r="R25" s="748"/>
      <c r="S25" s="748"/>
      <c r="T25" s="748"/>
      <c r="U25" s="748"/>
      <c r="V25" s="748"/>
      <c r="W25" s="748"/>
      <c r="X25" s="748"/>
      <c r="Y25" s="748"/>
      <c r="Z25" s="748"/>
      <c r="AA25" s="748"/>
      <c r="AB25" s="748"/>
      <c r="AC25" s="748"/>
      <c r="AD25" s="749"/>
    </row>
    <row r="26" spans="1:30" s="101" customFormat="1" ht="14.25" customHeight="1" x14ac:dyDescent="0.2">
      <c r="A26" s="747"/>
      <c r="B26" s="748"/>
      <c r="C26" s="748"/>
      <c r="D26" s="748"/>
      <c r="E26" s="748"/>
      <c r="F26" s="748"/>
      <c r="G26" s="748"/>
      <c r="H26" s="748"/>
      <c r="I26" s="748"/>
      <c r="J26" s="748"/>
      <c r="K26" s="748"/>
      <c r="L26" s="748"/>
      <c r="M26" s="748"/>
      <c r="N26" s="748"/>
      <c r="O26" s="749"/>
      <c r="P26" s="128"/>
      <c r="Q26" s="747"/>
      <c r="R26" s="748"/>
      <c r="S26" s="748"/>
      <c r="T26" s="748"/>
      <c r="U26" s="748"/>
      <c r="V26" s="748"/>
      <c r="W26" s="748"/>
      <c r="X26" s="748"/>
      <c r="Y26" s="748"/>
      <c r="Z26" s="748"/>
      <c r="AA26" s="748"/>
      <c r="AB26" s="748"/>
      <c r="AC26" s="748"/>
      <c r="AD26" s="749"/>
    </row>
    <row r="27" spans="1:30" s="101" customFormat="1" ht="14.25" customHeight="1" x14ac:dyDescent="0.2">
      <c r="A27" s="747"/>
      <c r="B27" s="748"/>
      <c r="C27" s="748"/>
      <c r="D27" s="748"/>
      <c r="E27" s="748"/>
      <c r="F27" s="748"/>
      <c r="G27" s="748"/>
      <c r="H27" s="748"/>
      <c r="I27" s="748"/>
      <c r="J27" s="748"/>
      <c r="K27" s="748"/>
      <c r="L27" s="748"/>
      <c r="M27" s="748"/>
      <c r="N27" s="748"/>
      <c r="O27" s="749"/>
      <c r="P27" s="128"/>
      <c r="Q27" s="747"/>
      <c r="R27" s="748"/>
      <c r="S27" s="748"/>
      <c r="T27" s="748"/>
      <c r="U27" s="748"/>
      <c r="V27" s="748"/>
      <c r="W27" s="748"/>
      <c r="X27" s="748"/>
      <c r="Y27" s="748"/>
      <c r="Z27" s="748"/>
      <c r="AA27" s="748"/>
      <c r="AB27" s="748"/>
      <c r="AC27" s="748"/>
      <c r="AD27" s="749"/>
    </row>
    <row r="28" spans="1:30" s="101" customFormat="1" ht="14.25" customHeight="1" x14ac:dyDescent="0.2">
      <c r="A28" s="747"/>
      <c r="B28" s="748"/>
      <c r="C28" s="748"/>
      <c r="D28" s="748"/>
      <c r="E28" s="748"/>
      <c r="F28" s="748"/>
      <c r="G28" s="748"/>
      <c r="H28" s="748"/>
      <c r="I28" s="748"/>
      <c r="J28" s="748"/>
      <c r="K28" s="748"/>
      <c r="L28" s="748"/>
      <c r="M28" s="748"/>
      <c r="N28" s="748"/>
      <c r="O28" s="749"/>
      <c r="P28" s="128"/>
      <c r="Q28" s="747"/>
      <c r="R28" s="748"/>
      <c r="S28" s="748"/>
      <c r="T28" s="748"/>
      <c r="U28" s="748"/>
      <c r="V28" s="748"/>
      <c r="W28" s="748"/>
      <c r="X28" s="748"/>
      <c r="Y28" s="748"/>
      <c r="Z28" s="748"/>
      <c r="AA28" s="748"/>
      <c r="AB28" s="748"/>
      <c r="AC28" s="748"/>
      <c r="AD28" s="749"/>
    </row>
    <row r="29" spans="1:30" s="101" customFormat="1" ht="14.25" customHeight="1" x14ac:dyDescent="0.2">
      <c r="A29" s="747"/>
      <c r="B29" s="748"/>
      <c r="C29" s="748"/>
      <c r="D29" s="748"/>
      <c r="E29" s="748"/>
      <c r="F29" s="748"/>
      <c r="G29" s="748"/>
      <c r="H29" s="748"/>
      <c r="I29" s="748"/>
      <c r="J29" s="748"/>
      <c r="K29" s="748"/>
      <c r="L29" s="748"/>
      <c r="M29" s="748"/>
      <c r="N29" s="748"/>
      <c r="O29" s="749"/>
      <c r="P29" s="128"/>
      <c r="Q29" s="747"/>
      <c r="R29" s="748"/>
      <c r="S29" s="748"/>
      <c r="T29" s="748"/>
      <c r="U29" s="748"/>
      <c r="V29" s="748"/>
      <c r="W29" s="748"/>
      <c r="X29" s="748"/>
      <c r="Y29" s="748"/>
      <c r="Z29" s="748"/>
      <c r="AA29" s="748"/>
      <c r="AB29" s="748"/>
      <c r="AC29" s="748"/>
      <c r="AD29" s="749"/>
    </row>
    <row r="30" spans="1:30" s="101" customFormat="1" ht="14.25" customHeight="1" x14ac:dyDescent="0.2">
      <c r="A30" s="747"/>
      <c r="B30" s="748"/>
      <c r="C30" s="748"/>
      <c r="D30" s="748"/>
      <c r="E30" s="748"/>
      <c r="F30" s="748"/>
      <c r="G30" s="748"/>
      <c r="H30" s="748"/>
      <c r="I30" s="748"/>
      <c r="J30" s="748"/>
      <c r="K30" s="748"/>
      <c r="L30" s="748"/>
      <c r="M30" s="748"/>
      <c r="N30" s="748"/>
      <c r="O30" s="749"/>
      <c r="P30" s="128"/>
      <c r="Q30" s="747"/>
      <c r="R30" s="748"/>
      <c r="S30" s="748"/>
      <c r="T30" s="748"/>
      <c r="U30" s="748"/>
      <c r="V30" s="748"/>
      <c r="W30" s="748"/>
      <c r="X30" s="748"/>
      <c r="Y30" s="748"/>
      <c r="Z30" s="748"/>
      <c r="AA30" s="748"/>
      <c r="AB30" s="748"/>
      <c r="AC30" s="748"/>
      <c r="AD30" s="749"/>
    </row>
    <row r="31" spans="1:30" s="101" customFormat="1" ht="14.25" customHeight="1" x14ac:dyDescent="0.2">
      <c r="A31" s="747"/>
      <c r="B31" s="748"/>
      <c r="C31" s="748"/>
      <c r="D31" s="748"/>
      <c r="E31" s="748"/>
      <c r="F31" s="748"/>
      <c r="G31" s="748"/>
      <c r="H31" s="748"/>
      <c r="I31" s="748"/>
      <c r="J31" s="748"/>
      <c r="K31" s="748"/>
      <c r="L31" s="748"/>
      <c r="M31" s="748"/>
      <c r="N31" s="748"/>
      <c r="O31" s="749"/>
      <c r="P31" s="128"/>
      <c r="Q31" s="747"/>
      <c r="R31" s="748"/>
      <c r="S31" s="748"/>
      <c r="T31" s="748"/>
      <c r="U31" s="748"/>
      <c r="V31" s="748"/>
      <c r="W31" s="748"/>
      <c r="X31" s="748"/>
      <c r="Y31" s="748"/>
      <c r="Z31" s="748"/>
      <c r="AA31" s="748"/>
      <c r="AB31" s="748"/>
      <c r="AC31" s="748"/>
      <c r="AD31" s="749"/>
    </row>
    <row r="32" spans="1:30" s="101" customFormat="1" ht="14.25" customHeight="1" x14ac:dyDescent="0.2">
      <c r="A32" s="747"/>
      <c r="B32" s="748"/>
      <c r="C32" s="748"/>
      <c r="D32" s="748"/>
      <c r="E32" s="748"/>
      <c r="F32" s="748"/>
      <c r="G32" s="748"/>
      <c r="H32" s="748"/>
      <c r="I32" s="748"/>
      <c r="J32" s="748"/>
      <c r="K32" s="748"/>
      <c r="L32" s="748"/>
      <c r="M32" s="748"/>
      <c r="N32" s="748"/>
      <c r="O32" s="749"/>
      <c r="P32" s="128"/>
      <c r="Q32" s="747"/>
      <c r="R32" s="748"/>
      <c r="S32" s="748"/>
      <c r="T32" s="748"/>
      <c r="U32" s="748"/>
      <c r="V32" s="748"/>
      <c r="W32" s="748"/>
      <c r="X32" s="748"/>
      <c r="Y32" s="748"/>
      <c r="Z32" s="748"/>
      <c r="AA32" s="748"/>
      <c r="AB32" s="748"/>
      <c r="AC32" s="748"/>
      <c r="AD32" s="749"/>
    </row>
    <row r="33" spans="1:30" s="101" customFormat="1" ht="14.25" customHeight="1" x14ac:dyDescent="0.2">
      <c r="A33" s="747"/>
      <c r="B33" s="748"/>
      <c r="C33" s="748"/>
      <c r="D33" s="748"/>
      <c r="E33" s="748"/>
      <c r="F33" s="748"/>
      <c r="G33" s="748"/>
      <c r="H33" s="748"/>
      <c r="I33" s="748"/>
      <c r="J33" s="748"/>
      <c r="K33" s="748"/>
      <c r="L33" s="748"/>
      <c r="M33" s="748"/>
      <c r="N33" s="748"/>
      <c r="O33" s="749"/>
      <c r="P33" s="128"/>
      <c r="Q33" s="747"/>
      <c r="R33" s="748"/>
      <c r="S33" s="748"/>
      <c r="T33" s="748"/>
      <c r="U33" s="748"/>
      <c r="V33" s="748"/>
      <c r="W33" s="748"/>
      <c r="X33" s="748"/>
      <c r="Y33" s="748"/>
      <c r="Z33" s="748"/>
      <c r="AA33" s="748"/>
      <c r="AB33" s="748"/>
      <c r="AC33" s="748"/>
      <c r="AD33" s="749"/>
    </row>
    <row r="34" spans="1:30" s="101" customFormat="1" ht="14.25" customHeight="1" x14ac:dyDescent="0.2">
      <c r="A34" s="747"/>
      <c r="B34" s="748"/>
      <c r="C34" s="748"/>
      <c r="D34" s="748"/>
      <c r="E34" s="748"/>
      <c r="F34" s="748"/>
      <c r="G34" s="748"/>
      <c r="H34" s="748"/>
      <c r="I34" s="748"/>
      <c r="J34" s="748"/>
      <c r="K34" s="748"/>
      <c r="L34" s="748"/>
      <c r="M34" s="748"/>
      <c r="N34" s="748"/>
      <c r="O34" s="749"/>
      <c r="P34" s="128"/>
      <c r="Q34" s="747"/>
      <c r="R34" s="748"/>
      <c r="S34" s="748"/>
      <c r="T34" s="748"/>
      <c r="U34" s="748"/>
      <c r="V34" s="748"/>
      <c r="W34" s="748"/>
      <c r="X34" s="748"/>
      <c r="Y34" s="748"/>
      <c r="Z34" s="748"/>
      <c r="AA34" s="748"/>
      <c r="AB34" s="748"/>
      <c r="AC34" s="748"/>
      <c r="AD34" s="749"/>
    </row>
    <row r="35" spans="1:30" s="101" customFormat="1" ht="14.25" customHeight="1" thickBot="1" x14ac:dyDescent="0.25">
      <c r="A35" s="750"/>
      <c r="B35" s="751"/>
      <c r="C35" s="751"/>
      <c r="D35" s="751"/>
      <c r="E35" s="751"/>
      <c r="F35" s="751"/>
      <c r="G35" s="751"/>
      <c r="H35" s="751"/>
      <c r="I35" s="751"/>
      <c r="J35" s="751"/>
      <c r="K35" s="751"/>
      <c r="L35" s="751"/>
      <c r="M35" s="751"/>
      <c r="N35" s="751"/>
      <c r="O35" s="752"/>
      <c r="P35" s="128"/>
      <c r="Q35" s="750"/>
      <c r="R35" s="751"/>
      <c r="S35" s="751"/>
      <c r="T35" s="751"/>
      <c r="U35" s="751"/>
      <c r="V35" s="751"/>
      <c r="W35" s="751"/>
      <c r="X35" s="751"/>
      <c r="Y35" s="751"/>
      <c r="Z35" s="751"/>
      <c r="AA35" s="751"/>
      <c r="AB35" s="751"/>
      <c r="AC35" s="751"/>
      <c r="AD35" s="752"/>
    </row>
    <row r="36" spans="1:30" s="101" customFormat="1" ht="14.25" customHeight="1" thickBot="1" x14ac:dyDescent="0.25">
      <c r="A36" s="105"/>
      <c r="B36" s="106"/>
      <c r="C36" s="106"/>
      <c r="D36" s="106"/>
      <c r="E36" s="106"/>
      <c r="F36" s="106"/>
      <c r="G36" s="106"/>
      <c r="H36" s="106"/>
      <c r="I36" s="106"/>
      <c r="J36" s="106"/>
      <c r="K36" s="106"/>
      <c r="L36" s="106"/>
      <c r="M36" s="106"/>
      <c r="N36" s="106"/>
      <c r="O36" s="107"/>
      <c r="P36" s="106"/>
      <c r="Q36" s="106"/>
      <c r="R36" s="106"/>
      <c r="S36" s="106"/>
      <c r="T36" s="106"/>
      <c r="U36" s="106"/>
      <c r="V36" s="106"/>
      <c r="W36" s="106"/>
      <c r="X36" s="106"/>
      <c r="Y36" s="106"/>
      <c r="Z36" s="106"/>
      <c r="AA36" s="106"/>
      <c r="AB36" s="106"/>
      <c r="AC36" s="106"/>
      <c r="AD36" s="106"/>
    </row>
    <row r="37" spans="1:30" s="101" customFormat="1" ht="14.25" customHeight="1" thickBot="1" x14ac:dyDescent="0.25">
      <c r="A37" s="741" t="s">
        <v>551</v>
      </c>
      <c r="B37" s="742"/>
      <c r="C37" s="742"/>
      <c r="D37" s="742"/>
      <c r="E37" s="742"/>
      <c r="F37" s="742"/>
      <c r="G37" s="742"/>
      <c r="H37" s="742"/>
      <c r="I37" s="742"/>
      <c r="J37" s="742"/>
      <c r="K37" s="742"/>
      <c r="L37" s="742"/>
      <c r="M37" s="742"/>
      <c r="N37" s="742"/>
      <c r="O37" s="743"/>
      <c r="P37" s="106"/>
      <c r="Q37" s="741" t="s">
        <v>552</v>
      </c>
      <c r="R37" s="742"/>
      <c r="S37" s="742"/>
      <c r="T37" s="742"/>
      <c r="U37" s="742"/>
      <c r="V37" s="742"/>
      <c r="W37" s="742"/>
      <c r="X37" s="742"/>
      <c r="Y37" s="742"/>
      <c r="Z37" s="742"/>
      <c r="AA37" s="742"/>
      <c r="AB37" s="742"/>
      <c r="AC37" s="742"/>
      <c r="AD37" s="743"/>
    </row>
    <row r="38" spans="1:30" s="101" customFormat="1" ht="243" customHeight="1" thickBot="1" x14ac:dyDescent="0.25">
      <c r="A38" s="729"/>
      <c r="B38" s="730"/>
      <c r="C38" s="730"/>
      <c r="D38" s="730"/>
      <c r="E38" s="730"/>
      <c r="F38" s="730"/>
      <c r="G38" s="730"/>
      <c r="H38" s="730"/>
      <c r="I38" s="730"/>
      <c r="J38" s="730"/>
      <c r="K38" s="730"/>
      <c r="L38" s="730"/>
      <c r="M38" s="730"/>
      <c r="N38" s="730"/>
      <c r="O38" s="731"/>
      <c r="P38" s="106"/>
      <c r="Q38" s="732" t="s">
        <v>553</v>
      </c>
      <c r="R38" s="730"/>
      <c r="S38" s="730"/>
      <c r="T38" s="730"/>
      <c r="U38" s="730"/>
      <c r="V38" s="730"/>
      <c r="W38" s="730"/>
      <c r="X38" s="730"/>
      <c r="Y38" s="730"/>
      <c r="Z38" s="730"/>
      <c r="AA38" s="730"/>
      <c r="AB38" s="730"/>
      <c r="AC38" s="730"/>
      <c r="AD38" s="731"/>
    </row>
    <row r="39" spans="1:30" ht="14.25" customHeight="1" x14ac:dyDescent="0.2">
      <c r="A39" s="724" t="s">
        <v>85</v>
      </c>
      <c r="B39" s="726" t="s">
        <v>554</v>
      </c>
      <c r="C39" s="727"/>
      <c r="D39" s="727"/>
      <c r="E39" s="726" t="s">
        <v>86</v>
      </c>
      <c r="F39" s="727"/>
      <c r="G39" s="726" t="s">
        <v>87</v>
      </c>
      <c r="H39" s="727"/>
      <c r="I39" s="727"/>
      <c r="J39" s="727"/>
      <c r="K39" s="727"/>
      <c r="L39" s="727"/>
      <c r="M39" s="216"/>
      <c r="N39" s="216"/>
      <c r="O39" s="216"/>
      <c r="P39" s="216"/>
      <c r="Q39" s="726" t="s">
        <v>555</v>
      </c>
      <c r="R39" s="727"/>
      <c r="S39" s="727"/>
      <c r="T39" s="727"/>
      <c r="U39" s="727"/>
      <c r="V39" s="727"/>
      <c r="W39" s="727"/>
      <c r="X39" s="727"/>
      <c r="Y39" s="727"/>
      <c r="Z39" s="728"/>
    </row>
    <row r="40" spans="1:30" ht="51.75" customHeight="1" x14ac:dyDescent="0.2">
      <c r="A40" s="725"/>
      <c r="B40" s="217" t="s">
        <v>33</v>
      </c>
      <c r="C40" s="217" t="s">
        <v>418</v>
      </c>
      <c r="D40" s="217" t="s">
        <v>37</v>
      </c>
      <c r="E40" s="217" t="s">
        <v>419</v>
      </c>
      <c r="F40" s="217" t="s">
        <v>420</v>
      </c>
      <c r="G40" s="217" t="s">
        <v>556</v>
      </c>
      <c r="H40" s="217" t="s">
        <v>47</v>
      </c>
      <c r="I40" s="217" t="s">
        <v>49</v>
      </c>
      <c r="J40" s="217" t="s">
        <v>51</v>
      </c>
      <c r="K40" s="217" t="s">
        <v>53</v>
      </c>
      <c r="L40" s="218" t="s">
        <v>557</v>
      </c>
      <c r="M40" s="218" t="s">
        <v>558</v>
      </c>
      <c r="N40" s="218" t="s">
        <v>559</v>
      </c>
      <c r="O40" s="218" t="s">
        <v>560</v>
      </c>
      <c r="P40" s="217" t="s">
        <v>561</v>
      </c>
      <c r="Q40" s="217" t="s">
        <v>562</v>
      </c>
      <c r="R40" s="217" t="s">
        <v>563</v>
      </c>
      <c r="S40" s="217" t="s">
        <v>564</v>
      </c>
      <c r="T40" s="217" t="s">
        <v>565</v>
      </c>
      <c r="U40" s="217" t="s">
        <v>566</v>
      </c>
      <c r="V40" s="217" t="s">
        <v>567</v>
      </c>
      <c r="W40" s="217" t="s">
        <v>568</v>
      </c>
      <c r="X40" s="217" t="s">
        <v>569</v>
      </c>
      <c r="Y40" s="219" t="s">
        <v>570</v>
      </c>
    </row>
    <row r="41" spans="1:30" x14ac:dyDescent="0.2">
      <c r="A41" s="220">
        <v>1</v>
      </c>
      <c r="B41" s="221" t="s">
        <v>107</v>
      </c>
      <c r="C41" s="222" t="e">
        <f>+'2. PAI 2025'!#REF!</f>
        <v>#REF!</v>
      </c>
      <c r="D41" s="222" t="e">
        <f>+'2. PAI 2025'!#REF!</f>
        <v>#REF!</v>
      </c>
      <c r="E41" s="222" t="e">
        <f>+'2. PAI 2025'!#REF!</f>
        <v>#REF!</v>
      </c>
      <c r="F41" s="222" t="e">
        <f>+'2. PAI 2025'!#REF!</f>
        <v>#REF!</v>
      </c>
      <c r="G41" s="222" t="e">
        <f>+'2. PAI 2025'!#REF!</f>
        <v>#REF!</v>
      </c>
      <c r="H41" s="224"/>
      <c r="I41" s="224"/>
      <c r="J41" s="222"/>
      <c r="K41" s="222"/>
      <c r="L41" s="225"/>
      <c r="M41" s="225"/>
      <c r="N41" s="225"/>
      <c r="O41" s="225"/>
      <c r="P41" s="199"/>
      <c r="Q41" s="200"/>
      <c r="R41" s="200"/>
      <c r="S41" s="156"/>
      <c r="T41" s="201"/>
      <c r="U41" s="201"/>
      <c r="V41" s="201"/>
      <c r="W41" s="201"/>
      <c r="X41" s="226"/>
      <c r="Y41" s="227"/>
    </row>
    <row r="42" spans="1:30" ht="30" x14ac:dyDescent="0.2">
      <c r="A42" s="220">
        <v>2</v>
      </c>
      <c r="B42" s="221" t="s">
        <v>120</v>
      </c>
      <c r="C42" s="222" t="str">
        <f>+'2. PAI 2025'!C5</f>
        <v>Plan Estratégico de Comunicaciones</v>
      </c>
      <c r="D42" s="222" t="str">
        <f>+'2. PAI 2025'!D5</f>
        <v>Documento PEC PDF
Anexo Matriz de seguimiento</v>
      </c>
      <c r="E42" s="222">
        <f>+'2. PAI 2025'!E5</f>
        <v>45664</v>
      </c>
      <c r="F42" s="222">
        <f>+'2. PAI 2025'!F5</f>
        <v>46022</v>
      </c>
      <c r="G42" s="222">
        <f>+'2. PAI 2025'!G5</f>
        <v>5</v>
      </c>
      <c r="H42" s="228"/>
      <c r="I42" s="228"/>
      <c r="J42" s="222"/>
      <c r="K42" s="221"/>
      <c r="L42" s="225"/>
      <c r="M42" s="225"/>
      <c r="N42" s="225"/>
      <c r="O42" s="225"/>
      <c r="P42" s="199"/>
      <c r="Q42" s="200"/>
      <c r="R42" s="200"/>
      <c r="S42" s="156"/>
      <c r="T42" s="201"/>
      <c r="U42" s="201"/>
      <c r="V42" s="201"/>
      <c r="W42" s="201"/>
      <c r="X42" s="229"/>
      <c r="Y42" s="227"/>
    </row>
    <row r="43" spans="1:30" x14ac:dyDescent="0.2">
      <c r="A43" s="220">
        <v>3</v>
      </c>
      <c r="B43" s="221" t="s">
        <v>126</v>
      </c>
      <c r="C43" s="222" t="e">
        <f>+'2. PAI 2025'!#REF!</f>
        <v>#REF!</v>
      </c>
      <c r="D43" s="222" t="e">
        <f>+'2. PAI 2025'!#REF!</f>
        <v>#REF!</v>
      </c>
      <c r="E43" s="222" t="e">
        <f>+'2. PAI 2025'!#REF!</f>
        <v>#REF!</v>
      </c>
      <c r="F43" s="222" t="e">
        <f>+'2. PAI 2025'!#REF!</f>
        <v>#REF!</v>
      </c>
      <c r="G43" s="222" t="e">
        <f>+'2. PAI 2025'!#REF!</f>
        <v>#REF!</v>
      </c>
      <c r="H43" s="224"/>
      <c r="I43" s="224"/>
      <c r="J43" s="222"/>
      <c r="K43" s="222"/>
      <c r="L43" s="225"/>
      <c r="M43" s="225"/>
      <c r="N43" s="225"/>
      <c r="O43" s="225"/>
      <c r="P43" s="199"/>
      <c r="Q43" s="200"/>
      <c r="R43" s="200"/>
      <c r="S43" s="156"/>
      <c r="T43" s="201"/>
      <c r="U43" s="201"/>
      <c r="V43" s="201"/>
      <c r="W43" s="201"/>
      <c r="X43" s="230"/>
      <c r="Y43" s="231"/>
    </row>
    <row r="44" spans="1:30" x14ac:dyDescent="0.2">
      <c r="A44" s="220">
        <v>4</v>
      </c>
      <c r="B44" s="221" t="s">
        <v>133</v>
      </c>
      <c r="C44" s="222" t="e">
        <f>+'2. PAI 2025'!#REF!</f>
        <v>#REF!</v>
      </c>
      <c r="D44" s="222" t="e">
        <f>+'2. PAI 2025'!#REF!</f>
        <v>#REF!</v>
      </c>
      <c r="E44" s="222" t="e">
        <f>+'2. PAI 2025'!#REF!</f>
        <v>#REF!</v>
      </c>
      <c r="F44" s="222" t="e">
        <f>+'2. PAI 2025'!#REF!</f>
        <v>#REF!</v>
      </c>
      <c r="G44" s="222" t="e">
        <f>+'2. PAI 2025'!#REF!</f>
        <v>#REF!</v>
      </c>
      <c r="H44" s="224"/>
      <c r="I44" s="224"/>
      <c r="J44" s="222"/>
      <c r="K44" s="222"/>
      <c r="L44" s="225"/>
      <c r="M44" s="225"/>
      <c r="N44" s="225"/>
      <c r="O44" s="225"/>
      <c r="P44" s="199"/>
      <c r="Q44" s="200"/>
      <c r="R44" s="200"/>
      <c r="S44" s="156"/>
      <c r="T44" s="201"/>
      <c r="U44" s="201"/>
      <c r="V44" s="201"/>
      <c r="W44" s="201"/>
      <c r="X44" s="201"/>
      <c r="Y44" s="227"/>
    </row>
    <row r="45" spans="1:30" ht="75" x14ac:dyDescent="0.2">
      <c r="A45" s="220">
        <v>5</v>
      </c>
      <c r="B45" s="221" t="s">
        <v>314</v>
      </c>
      <c r="C45" s="222" t="str">
        <f>+'2. PAI 2025'!C6</f>
        <v>Elaborar informes de implementación de la estrategia de capacitaciones de la Entidad "Ruta de la Democratización de las Compras Públicas"</v>
      </c>
      <c r="D45" s="222" t="e">
        <f>+'2. PAI 2025'!#REF!</f>
        <v>#REF!</v>
      </c>
      <c r="E45" s="222" t="e">
        <f>+'2. PAI 2025'!#REF!</f>
        <v>#REF!</v>
      </c>
      <c r="F45" s="222" t="e">
        <f>+'2. PAI 2025'!#REF!</f>
        <v>#REF!</v>
      </c>
      <c r="G45" s="222">
        <f>+'2. PAI 2025'!G6</f>
        <v>5</v>
      </c>
      <c r="H45" s="232"/>
      <c r="I45" s="232"/>
      <c r="J45" s="233"/>
      <c r="K45" s="232"/>
      <c r="L45" s="225"/>
      <c r="M45" s="225"/>
      <c r="N45" s="225"/>
      <c r="O45" s="225"/>
      <c r="P45" s="199"/>
      <c r="Q45" s="200"/>
      <c r="R45" s="202"/>
      <c r="S45" s="156"/>
      <c r="T45" s="201"/>
      <c r="U45" s="201"/>
      <c r="V45" s="201"/>
      <c r="W45" s="201"/>
      <c r="X45" s="229"/>
      <c r="Y45" s="227"/>
    </row>
    <row r="46" spans="1:30" x14ac:dyDescent="0.2">
      <c r="A46" s="220">
        <v>6</v>
      </c>
      <c r="B46" s="221" t="s">
        <v>140</v>
      </c>
      <c r="C46" s="222" t="e">
        <f>+'2. PAI 2025'!#REF!</f>
        <v>#REF!</v>
      </c>
      <c r="D46" s="222" t="e">
        <f>+'2. PAI 2025'!#REF!</f>
        <v>#REF!</v>
      </c>
      <c r="E46" s="222" t="e">
        <f>+'2. PAI 2025'!#REF!</f>
        <v>#REF!</v>
      </c>
      <c r="F46" s="222" t="e">
        <f>+'2. PAI 2025'!#REF!</f>
        <v>#REF!</v>
      </c>
      <c r="G46" s="222" t="e">
        <f>+'2. PAI 2025'!#REF!</f>
        <v>#REF!</v>
      </c>
      <c r="H46" s="232"/>
      <c r="I46" s="232"/>
      <c r="J46" s="233"/>
      <c r="K46" s="232"/>
      <c r="L46" s="225"/>
      <c r="M46" s="225"/>
      <c r="N46" s="225"/>
      <c r="O46" s="225"/>
      <c r="P46" s="199"/>
      <c r="Q46" s="200"/>
      <c r="R46" s="202"/>
      <c r="S46" s="156"/>
      <c r="T46" s="201"/>
      <c r="U46" s="201"/>
      <c r="V46" s="201"/>
      <c r="W46" s="201"/>
      <c r="X46" s="230"/>
      <c r="Y46" s="231"/>
    </row>
    <row r="47" spans="1:30" x14ac:dyDescent="0.2">
      <c r="A47" s="220">
        <v>7</v>
      </c>
      <c r="B47" s="221" t="s">
        <v>149</v>
      </c>
      <c r="C47" s="222" t="e">
        <f>+'2. PAI 2025'!#REF!</f>
        <v>#REF!</v>
      </c>
      <c r="D47" s="222" t="e">
        <f>+'2. PAI 2025'!#REF!</f>
        <v>#REF!</v>
      </c>
      <c r="E47" s="222" t="e">
        <f>+'2. PAI 2025'!#REF!</f>
        <v>#REF!</v>
      </c>
      <c r="F47" s="222" t="e">
        <f>+'2. PAI 2025'!#REF!</f>
        <v>#REF!</v>
      </c>
      <c r="G47" s="222" t="e">
        <f>+'2. PAI 2025'!#REF!</f>
        <v>#REF!</v>
      </c>
      <c r="H47" s="234"/>
      <c r="I47" s="234"/>
      <c r="J47" s="235"/>
      <c r="K47" s="234"/>
      <c r="L47" s="225"/>
      <c r="M47" s="225"/>
      <c r="N47" s="225"/>
      <c r="O47" s="225"/>
      <c r="P47" s="199"/>
      <c r="Q47" s="200"/>
      <c r="R47" s="203"/>
      <c r="S47" s="156"/>
      <c r="T47" s="201"/>
      <c r="U47" s="201"/>
      <c r="V47" s="201"/>
      <c r="W47" s="201"/>
      <c r="X47" s="230"/>
      <c r="Y47" s="231"/>
    </row>
    <row r="48" spans="1:30" x14ac:dyDescent="0.2">
      <c r="A48" s="220">
        <v>8</v>
      </c>
      <c r="B48" s="221" t="s">
        <v>571</v>
      </c>
      <c r="C48" s="222" t="e">
        <f>+'2. PAI 2025'!#REF!</f>
        <v>#REF!</v>
      </c>
      <c r="D48" s="222" t="e">
        <f>+'2. PAI 2025'!#REF!</f>
        <v>#REF!</v>
      </c>
      <c r="E48" s="222" t="e">
        <f>+'2. PAI 2025'!#REF!</f>
        <v>#REF!</v>
      </c>
      <c r="F48" s="222" t="e">
        <f>+'2. PAI 2025'!#REF!</f>
        <v>#REF!</v>
      </c>
      <c r="G48" s="222" t="e">
        <f>+'2. PAI 2025'!#REF!</f>
        <v>#REF!</v>
      </c>
      <c r="H48" s="232"/>
      <c r="I48" s="232"/>
      <c r="J48" s="232"/>
      <c r="K48" s="232"/>
      <c r="L48" s="225"/>
      <c r="M48" s="225"/>
      <c r="N48" s="225"/>
      <c r="O48" s="225"/>
      <c r="P48" s="199"/>
      <c r="Q48" s="200"/>
      <c r="R48" s="200"/>
      <c r="S48" s="156"/>
      <c r="T48" s="201"/>
      <c r="U48" s="201"/>
      <c r="V48" s="201"/>
      <c r="W48" s="201"/>
      <c r="X48" s="230"/>
      <c r="Y48" s="231"/>
    </row>
    <row r="49" spans="1:25" x14ac:dyDescent="0.2">
      <c r="A49" s="236"/>
      <c r="B49" s="237"/>
      <c r="C49" s="237">
        <v>8</v>
      </c>
      <c r="D49" s="204"/>
      <c r="E49" s="238"/>
      <c r="F49" s="238"/>
      <c r="G49" s="239" t="s">
        <v>572</v>
      </c>
      <c r="H49" s="239" t="s">
        <v>572</v>
      </c>
      <c r="I49" s="239" t="s">
        <v>572</v>
      </c>
      <c r="J49" s="239" t="s">
        <v>572</v>
      </c>
      <c r="K49" s="239" t="s">
        <v>572</v>
      </c>
      <c r="L49" s="240">
        <f>SUM(L41:L48)</f>
        <v>0</v>
      </c>
      <c r="M49" s="240">
        <f>SUM(M41:M48)</f>
        <v>0</v>
      </c>
      <c r="N49" s="240">
        <f>SUM(N41:N48)</f>
        <v>0</v>
      </c>
      <c r="O49" s="240">
        <f>SUM(O41:O48)</f>
        <v>0</v>
      </c>
      <c r="P49" s="204"/>
      <c r="Q49" s="204"/>
      <c r="R49" s="204"/>
      <c r="S49" s="204"/>
      <c r="T49" s="205">
        <f>SUM(T41:T48,)</f>
        <v>0</v>
      </c>
      <c r="U49" s="205">
        <f>SUM(U41:U48,)</f>
        <v>0</v>
      </c>
      <c r="V49" s="205">
        <f>SUM(V41:V48,)</f>
        <v>0</v>
      </c>
      <c r="W49" s="205">
        <f>SUM(W41:W48,)</f>
        <v>0</v>
      </c>
      <c r="X49" s="205"/>
      <c r="Y49" s="241"/>
    </row>
    <row r="50" spans="1:25" ht="14" x14ac:dyDescent="0.2">
      <c r="A50" s="220">
        <v>1</v>
      </c>
      <c r="B50" s="242" t="s">
        <v>160</v>
      </c>
      <c r="C50" s="215"/>
      <c r="D50" s="247"/>
      <c r="E50" s="243"/>
      <c r="F50" s="243"/>
      <c r="G50" s="244"/>
      <c r="H50" s="244"/>
      <c r="I50" s="230"/>
      <c r="J50" s="245"/>
      <c r="K50" s="230"/>
      <c r="L50" s="225"/>
      <c r="M50" s="225"/>
      <c r="N50" s="225"/>
      <c r="O50" s="225"/>
      <c r="P50" s="206"/>
      <c r="Q50" s="156"/>
      <c r="R50" s="202"/>
      <c r="S50" s="156"/>
      <c r="T50" s="201"/>
      <c r="U50" s="201"/>
      <c r="V50" s="201"/>
      <c r="W50" s="201"/>
      <c r="X50" s="230"/>
      <c r="Y50" s="246"/>
    </row>
    <row r="51" spans="1:25" ht="14" x14ac:dyDescent="0.2">
      <c r="A51" s="220">
        <v>2</v>
      </c>
      <c r="B51" s="242" t="s">
        <v>165</v>
      </c>
      <c r="C51" s="215"/>
      <c r="D51" s="206"/>
      <c r="E51" s="243"/>
      <c r="F51" s="243"/>
      <c r="G51" s="244"/>
      <c r="H51" s="244"/>
      <c r="I51" s="244"/>
      <c r="J51" s="245"/>
      <c r="K51" s="244"/>
      <c r="L51" s="225"/>
      <c r="M51" s="225"/>
      <c r="N51" s="225"/>
      <c r="O51" s="225"/>
      <c r="P51" s="206"/>
      <c r="Q51" s="156"/>
      <c r="R51" s="202"/>
      <c r="S51" s="156"/>
      <c r="T51" s="201"/>
      <c r="U51" s="201"/>
      <c r="V51" s="201"/>
      <c r="W51" s="201"/>
      <c r="X51" s="230"/>
      <c r="Y51" s="231"/>
    </row>
    <row r="52" spans="1:25" ht="14" x14ac:dyDescent="0.2">
      <c r="A52" s="220">
        <v>3</v>
      </c>
      <c r="B52" s="242" t="s">
        <v>169</v>
      </c>
      <c r="C52" s="215"/>
      <c r="D52" s="206"/>
      <c r="E52" s="243"/>
      <c r="F52" s="243"/>
      <c r="G52" s="244"/>
      <c r="H52" s="244"/>
      <c r="I52" s="244"/>
      <c r="J52" s="245"/>
      <c r="K52" s="244"/>
      <c r="L52" s="225"/>
      <c r="M52" s="225"/>
      <c r="N52" s="225"/>
      <c r="O52" s="225"/>
      <c r="P52" s="206"/>
      <c r="Q52" s="156"/>
      <c r="R52" s="202"/>
      <c r="S52" s="156"/>
      <c r="T52" s="201"/>
      <c r="U52" s="201"/>
      <c r="V52" s="201"/>
      <c r="W52" s="201"/>
      <c r="X52" s="230"/>
      <c r="Y52" s="231"/>
    </row>
    <row r="53" spans="1:25" ht="14" x14ac:dyDescent="0.2">
      <c r="A53" s="220">
        <v>4</v>
      </c>
      <c r="B53" s="242" t="s">
        <v>173</v>
      </c>
      <c r="C53" s="215"/>
      <c r="D53" s="206"/>
      <c r="E53" s="243"/>
      <c r="F53" s="243"/>
      <c r="G53" s="244"/>
      <c r="H53" s="244"/>
      <c r="I53" s="244"/>
      <c r="J53" s="245"/>
      <c r="K53" s="244"/>
      <c r="L53" s="225"/>
      <c r="M53" s="225"/>
      <c r="N53" s="225"/>
      <c r="O53" s="225"/>
      <c r="P53" s="206"/>
      <c r="Q53" s="156"/>
      <c r="R53" s="202"/>
      <c r="S53" s="156"/>
      <c r="T53" s="201"/>
      <c r="U53" s="201"/>
      <c r="V53" s="201"/>
      <c r="W53" s="201"/>
      <c r="X53" s="230"/>
      <c r="Y53" s="231"/>
    </row>
    <row r="54" spans="1:25" ht="14" x14ac:dyDescent="0.2">
      <c r="A54" s="220">
        <v>5</v>
      </c>
      <c r="B54" s="242" t="s">
        <v>178</v>
      </c>
      <c r="C54" s="213"/>
      <c r="D54" s="247"/>
      <c r="E54" s="243"/>
      <c r="F54" s="243"/>
      <c r="G54" s="244"/>
      <c r="H54" s="234"/>
      <c r="I54" s="234"/>
      <c r="J54" s="235"/>
      <c r="K54" s="234"/>
      <c r="L54" s="225"/>
      <c r="M54" s="225"/>
      <c r="N54" s="225"/>
      <c r="O54" s="225"/>
      <c r="P54" s="206"/>
      <c r="Q54" s="156"/>
      <c r="R54" s="202"/>
      <c r="S54" s="156"/>
      <c r="T54" s="201"/>
      <c r="U54" s="201"/>
      <c r="V54" s="201"/>
      <c r="W54" s="201"/>
      <c r="X54" s="230"/>
      <c r="Y54" s="231"/>
    </row>
    <row r="55" spans="1:25" ht="14" x14ac:dyDescent="0.2">
      <c r="A55" s="220">
        <v>6</v>
      </c>
      <c r="B55" s="242" t="s">
        <v>181</v>
      </c>
      <c r="C55" s="215"/>
      <c r="D55" s="206"/>
      <c r="E55" s="243"/>
      <c r="F55" s="243"/>
      <c r="G55" s="244"/>
      <c r="H55" s="244"/>
      <c r="I55" s="244"/>
      <c r="J55" s="245"/>
      <c r="K55" s="244"/>
      <c r="L55" s="225"/>
      <c r="M55" s="225"/>
      <c r="N55" s="225"/>
      <c r="O55" s="225"/>
      <c r="P55" s="206"/>
      <c r="Q55" s="156"/>
      <c r="R55" s="202"/>
      <c r="S55" s="156"/>
      <c r="T55" s="201"/>
      <c r="U55" s="201"/>
      <c r="V55" s="201"/>
      <c r="W55" s="201"/>
      <c r="X55" s="230"/>
      <c r="Y55" s="231"/>
    </row>
    <row r="56" spans="1:25" ht="14" x14ac:dyDescent="0.2">
      <c r="A56" s="220">
        <v>7</v>
      </c>
      <c r="B56" s="242" t="s">
        <v>184</v>
      </c>
      <c r="C56" s="215"/>
      <c r="D56" s="206"/>
      <c r="E56" s="243"/>
      <c r="F56" s="243"/>
      <c r="G56" s="244"/>
      <c r="H56" s="244"/>
      <c r="I56" s="244"/>
      <c r="J56" s="245"/>
      <c r="K56" s="244"/>
      <c r="L56" s="225"/>
      <c r="M56" s="225"/>
      <c r="N56" s="225"/>
      <c r="O56" s="225"/>
      <c r="P56" s="206"/>
      <c r="Q56" s="156"/>
      <c r="R56" s="202"/>
      <c r="S56" s="156"/>
      <c r="T56" s="201"/>
      <c r="U56" s="201"/>
      <c r="V56" s="201"/>
      <c r="W56" s="201"/>
      <c r="X56" s="230"/>
      <c r="Y56" s="231"/>
    </row>
    <row r="57" spans="1:25" ht="14" x14ac:dyDescent="0.2">
      <c r="A57" s="220">
        <v>8</v>
      </c>
      <c r="B57" s="242" t="s">
        <v>187</v>
      </c>
      <c r="C57" s="215"/>
      <c r="D57" s="206"/>
      <c r="E57" s="243"/>
      <c r="F57" s="243"/>
      <c r="G57" s="244"/>
      <c r="H57" s="244"/>
      <c r="I57" s="244"/>
      <c r="J57" s="245"/>
      <c r="K57" s="244"/>
      <c r="L57" s="225"/>
      <c r="M57" s="225"/>
      <c r="N57" s="225"/>
      <c r="O57" s="225"/>
      <c r="P57" s="206"/>
      <c r="Q57" s="156"/>
      <c r="R57" s="207"/>
      <c r="S57" s="156"/>
      <c r="T57" s="201"/>
      <c r="U57" s="201"/>
      <c r="V57" s="201"/>
      <c r="W57" s="201"/>
      <c r="X57" s="201"/>
      <c r="Y57" s="246"/>
    </row>
    <row r="58" spans="1:25" ht="14" x14ac:dyDescent="0.2">
      <c r="A58" s="220">
        <v>9</v>
      </c>
      <c r="B58" s="242" t="s">
        <v>190</v>
      </c>
      <c r="C58" s="215"/>
      <c r="D58" s="206"/>
      <c r="E58" s="243"/>
      <c r="F58" s="243"/>
      <c r="G58" s="244"/>
      <c r="H58" s="244"/>
      <c r="I58" s="244"/>
      <c r="J58" s="245"/>
      <c r="K58" s="244"/>
      <c r="L58" s="225"/>
      <c r="M58" s="225"/>
      <c r="N58" s="225"/>
      <c r="O58" s="225"/>
      <c r="P58" s="206"/>
      <c r="Q58" s="156"/>
      <c r="R58" s="156"/>
      <c r="S58" s="156"/>
      <c r="T58" s="201"/>
      <c r="U58" s="201"/>
      <c r="V58" s="201"/>
      <c r="W58" s="201"/>
      <c r="X58" s="201"/>
      <c r="Y58" s="246"/>
    </row>
    <row r="59" spans="1:25" ht="14" x14ac:dyDescent="0.2">
      <c r="A59" s="220">
        <v>10</v>
      </c>
      <c r="B59" s="242" t="s">
        <v>458</v>
      </c>
      <c r="C59" s="215"/>
      <c r="D59" s="214"/>
      <c r="E59" s="243"/>
      <c r="F59" s="243"/>
      <c r="G59" s="244"/>
      <c r="H59" s="244"/>
      <c r="I59" s="244"/>
      <c r="J59" s="245"/>
      <c r="K59" s="234"/>
      <c r="L59" s="225"/>
      <c r="M59" s="225"/>
      <c r="N59" s="225"/>
      <c r="O59" s="225"/>
      <c r="P59" s="206"/>
      <c r="Q59" s="156"/>
      <c r="R59" s="156"/>
      <c r="S59" s="156"/>
      <c r="T59" s="201"/>
      <c r="U59" s="201"/>
      <c r="V59" s="201"/>
      <c r="W59" s="201"/>
      <c r="X59" s="229"/>
      <c r="Y59" s="248"/>
    </row>
    <row r="60" spans="1:25" x14ac:dyDescent="0.2">
      <c r="A60" s="249"/>
      <c r="B60" s="204"/>
      <c r="C60" s="237" t="s">
        <v>573</v>
      </c>
      <c r="D60" s="204"/>
      <c r="E60" s="238"/>
      <c r="F60" s="238"/>
      <c r="G60" s="239" t="s">
        <v>572</v>
      </c>
      <c r="H60" s="239" t="s">
        <v>572</v>
      </c>
      <c r="I60" s="239" t="s">
        <v>572</v>
      </c>
      <c r="J60" s="239" t="s">
        <v>572</v>
      </c>
      <c r="K60" s="239" t="s">
        <v>572</v>
      </c>
      <c r="L60" s="240">
        <f>SUM(L50:L59)</f>
        <v>0</v>
      </c>
      <c r="M60" s="240">
        <f>SUM(M50:M59)</f>
        <v>0</v>
      </c>
      <c r="N60" s="240">
        <f>SUM(N50:N59)</f>
        <v>0</v>
      </c>
      <c r="O60" s="240">
        <f>SUM(O50:O59)</f>
        <v>0</v>
      </c>
      <c r="P60" s="204"/>
      <c r="Q60" s="204"/>
      <c r="R60" s="204"/>
      <c r="S60" s="204"/>
      <c r="T60" s="205">
        <f>SUM(T50:T59)</f>
        <v>0</v>
      </c>
      <c r="U60" s="205">
        <f>SUM(U50:U59)</f>
        <v>0</v>
      </c>
      <c r="V60" s="205">
        <f>SUM(V50:V59)</f>
        <v>0</v>
      </c>
      <c r="W60" s="205">
        <f>SUM(W50:W59)</f>
        <v>0</v>
      </c>
      <c r="X60" s="205"/>
      <c r="Y60" s="241"/>
    </row>
    <row r="61" spans="1:25" x14ac:dyDescent="0.2">
      <c r="A61" s="220">
        <v>1</v>
      </c>
      <c r="B61" s="250" t="s">
        <v>191</v>
      </c>
      <c r="C61" s="208"/>
      <c r="D61" s="251"/>
      <c r="E61" s="243"/>
      <c r="F61" s="243"/>
      <c r="G61" s="244"/>
      <c r="H61" s="244"/>
      <c r="I61" s="234"/>
      <c r="J61" s="235"/>
      <c r="K61" s="234"/>
      <c r="L61" s="225"/>
      <c r="M61" s="225"/>
      <c r="N61" s="225"/>
      <c r="O61" s="225"/>
      <c r="P61" s="208"/>
      <c r="Q61" s="209"/>
      <c r="R61" s="202"/>
      <c r="S61" s="210"/>
      <c r="T61" s="201"/>
      <c r="U61" s="201"/>
      <c r="V61" s="201"/>
      <c r="W61" s="201"/>
      <c r="X61" s="230"/>
      <c r="Y61" s="231"/>
    </row>
    <row r="62" spans="1:25" x14ac:dyDescent="0.2">
      <c r="A62" s="220">
        <v>2</v>
      </c>
      <c r="B62" s="250" t="s">
        <v>198</v>
      </c>
      <c r="C62" s="208"/>
      <c r="D62" s="208"/>
      <c r="E62" s="243"/>
      <c r="F62" s="243"/>
      <c r="G62" s="244"/>
      <c r="H62" s="244"/>
      <c r="I62" s="244"/>
      <c r="J62" s="245"/>
      <c r="K62" s="244"/>
      <c r="L62" s="225"/>
      <c r="M62" s="225"/>
      <c r="N62" s="225"/>
      <c r="O62" s="225"/>
      <c r="P62" s="208"/>
      <c r="Q62" s="209"/>
      <c r="R62" s="202"/>
      <c r="S62" s="210"/>
      <c r="T62" s="201"/>
      <c r="U62" s="201"/>
      <c r="V62" s="201"/>
      <c r="W62" s="201"/>
      <c r="X62" s="230"/>
      <c r="Y62" s="231"/>
    </row>
    <row r="63" spans="1:25" x14ac:dyDescent="0.2">
      <c r="A63" s="220">
        <v>3</v>
      </c>
      <c r="B63" s="250" t="s">
        <v>201</v>
      </c>
      <c r="C63" s="208"/>
      <c r="D63" s="208"/>
      <c r="E63" s="243"/>
      <c r="F63" s="243"/>
      <c r="G63" s="244"/>
      <c r="H63" s="244"/>
      <c r="I63" s="244"/>
      <c r="J63" s="244"/>
      <c r="K63" s="244"/>
      <c r="L63" s="225"/>
      <c r="M63" s="225"/>
      <c r="N63" s="225"/>
      <c r="O63" s="225"/>
      <c r="P63" s="208"/>
      <c r="Q63" s="209"/>
      <c r="R63" s="211"/>
      <c r="S63" s="210"/>
      <c r="T63" s="201"/>
      <c r="U63" s="201"/>
      <c r="V63" s="201"/>
      <c r="W63" s="201"/>
      <c r="X63" s="230"/>
      <c r="Y63" s="231"/>
    </row>
    <row r="64" spans="1:25" x14ac:dyDescent="0.2">
      <c r="A64" s="220">
        <v>4</v>
      </c>
      <c r="B64" s="250" t="s">
        <v>206</v>
      </c>
      <c r="C64" s="208"/>
      <c r="D64" s="208"/>
      <c r="E64" s="243"/>
      <c r="F64" s="243"/>
      <c r="G64" s="244"/>
      <c r="H64" s="244"/>
      <c r="I64" s="244"/>
      <c r="J64" s="244"/>
      <c r="K64" s="244"/>
      <c r="L64" s="225"/>
      <c r="M64" s="225"/>
      <c r="N64" s="225"/>
      <c r="O64" s="225"/>
      <c r="P64" s="208"/>
      <c r="Q64" s="209"/>
      <c r="R64" s="211"/>
      <c r="S64" s="210"/>
      <c r="T64" s="201"/>
      <c r="U64" s="201"/>
      <c r="V64" s="201"/>
      <c r="W64" s="201"/>
      <c r="X64" s="230"/>
      <c r="Y64" s="231"/>
    </row>
    <row r="65" spans="1:25" x14ac:dyDescent="0.2">
      <c r="A65" s="220">
        <v>5</v>
      </c>
      <c r="B65" s="252" t="s">
        <v>210</v>
      </c>
      <c r="C65" s="208"/>
      <c r="D65" s="208"/>
      <c r="E65" s="243"/>
      <c r="F65" s="243"/>
      <c r="G65" s="244"/>
      <c r="H65" s="244"/>
      <c r="I65" s="244"/>
      <c r="J65" s="244"/>
      <c r="K65" s="244"/>
      <c r="L65" s="253"/>
      <c r="M65" s="253"/>
      <c r="N65" s="254"/>
      <c r="O65" s="254"/>
      <c r="P65" s="212"/>
      <c r="Q65" s="209"/>
      <c r="R65" s="212"/>
      <c r="S65" s="156"/>
      <c r="T65" s="156"/>
      <c r="U65" s="156"/>
      <c r="V65" s="156"/>
      <c r="W65" s="156"/>
      <c r="X65" s="156"/>
      <c r="Y65" s="255"/>
    </row>
    <row r="66" spans="1:25" x14ac:dyDescent="0.2">
      <c r="A66" s="236"/>
      <c r="B66" s="237"/>
      <c r="C66" s="237" t="s">
        <v>573</v>
      </c>
      <c r="D66" s="204"/>
      <c r="E66" s="238"/>
      <c r="F66" s="238"/>
      <c r="G66" s="239" t="s">
        <v>572</v>
      </c>
      <c r="H66" s="239" t="s">
        <v>572</v>
      </c>
      <c r="I66" s="239" t="s">
        <v>572</v>
      </c>
      <c r="J66" s="239" t="s">
        <v>572</v>
      </c>
      <c r="K66" s="239" t="s">
        <v>572</v>
      </c>
      <c r="L66" s="240">
        <f>SUM(L61:L64)</f>
        <v>0</v>
      </c>
      <c r="M66" s="240">
        <f>SUM(M61:M64)</f>
        <v>0</v>
      </c>
      <c r="N66" s="240">
        <f>SUM(N61:N64)</f>
        <v>0</v>
      </c>
      <c r="O66" s="240">
        <f>SUM(O61:O64)</f>
        <v>0</v>
      </c>
      <c r="P66" s="204"/>
      <c r="Q66" s="204"/>
      <c r="R66" s="204"/>
      <c r="S66" s="204"/>
      <c r="T66" s="205">
        <f>SUM(T61:T64,)</f>
        <v>0</v>
      </c>
      <c r="U66" s="205">
        <f>SUM(U61:U64,)</f>
        <v>0</v>
      </c>
      <c r="V66" s="205">
        <f>SUM(V61:V64,)</f>
        <v>0</v>
      </c>
      <c r="W66" s="205">
        <f>SUM(W61:W64,)</f>
        <v>0</v>
      </c>
      <c r="X66" s="205"/>
      <c r="Y66" s="241"/>
    </row>
    <row r="67" spans="1:25" x14ac:dyDescent="0.2">
      <c r="A67" s="220">
        <v>1</v>
      </c>
      <c r="B67" s="256" t="s">
        <v>346</v>
      </c>
      <c r="C67" s="257"/>
      <c r="D67" s="213"/>
      <c r="E67" s="258"/>
      <c r="F67" s="223"/>
      <c r="G67" s="259"/>
      <c r="H67" s="259"/>
      <c r="I67" s="259"/>
      <c r="J67" s="260"/>
      <c r="K67" s="259"/>
      <c r="L67" s="225"/>
      <c r="M67" s="225"/>
      <c r="N67" s="225"/>
      <c r="O67" s="225"/>
      <c r="P67" s="213"/>
      <c r="Q67" s="206"/>
      <c r="R67" s="206"/>
      <c r="S67" s="214"/>
      <c r="T67" s="201"/>
      <c r="U67" s="201"/>
      <c r="V67" s="201"/>
      <c r="W67" s="201"/>
      <c r="X67" s="230"/>
      <c r="Y67" s="231"/>
    </row>
    <row r="68" spans="1:25" x14ac:dyDescent="0.2">
      <c r="A68" s="220">
        <v>2</v>
      </c>
      <c r="B68" s="256" t="s">
        <v>350</v>
      </c>
      <c r="C68" s="257"/>
      <c r="D68" s="257"/>
      <c r="E68" s="258"/>
      <c r="F68" s="223"/>
      <c r="G68" s="259"/>
      <c r="H68" s="232"/>
      <c r="I68" s="232"/>
      <c r="J68" s="232"/>
      <c r="K68" s="232"/>
      <c r="L68" s="225"/>
      <c r="M68" s="225"/>
      <c r="N68" s="225"/>
      <c r="O68" s="225"/>
      <c r="P68" s="213"/>
      <c r="Q68" s="206"/>
      <c r="R68" s="206"/>
      <c r="S68" s="214"/>
      <c r="T68" s="201"/>
      <c r="U68" s="201"/>
      <c r="V68" s="201"/>
      <c r="W68" s="201"/>
      <c r="X68" s="201"/>
      <c r="Y68" s="261"/>
    </row>
    <row r="69" spans="1:25" x14ac:dyDescent="0.2">
      <c r="A69" s="220">
        <v>3</v>
      </c>
      <c r="B69" s="256" t="s">
        <v>352</v>
      </c>
      <c r="C69" s="257"/>
      <c r="D69" s="257"/>
      <c r="E69" s="258"/>
      <c r="F69" s="223"/>
      <c r="G69" s="259"/>
      <c r="H69" s="232"/>
      <c r="I69" s="232"/>
      <c r="J69" s="232"/>
      <c r="K69" s="232"/>
      <c r="L69" s="225"/>
      <c r="M69" s="225"/>
      <c r="N69" s="225"/>
      <c r="O69" s="225"/>
      <c r="P69" s="213"/>
      <c r="Q69" s="206"/>
      <c r="R69" s="206"/>
      <c r="S69" s="214"/>
      <c r="T69" s="201"/>
      <c r="U69" s="201"/>
      <c r="V69" s="201"/>
      <c r="W69" s="201"/>
      <c r="X69" s="201"/>
      <c r="Y69" s="261"/>
    </row>
    <row r="70" spans="1:25" x14ac:dyDescent="0.2">
      <c r="A70" s="220">
        <v>4</v>
      </c>
      <c r="B70" s="256" t="s">
        <v>574</v>
      </c>
      <c r="C70" s="213"/>
      <c r="D70" s="213"/>
      <c r="E70" s="258"/>
      <c r="F70" s="258"/>
      <c r="G70" s="259"/>
      <c r="H70" s="259"/>
      <c r="I70" s="259"/>
      <c r="J70" s="259"/>
      <c r="K70" s="259"/>
      <c r="L70" s="225"/>
      <c r="M70" s="225"/>
      <c r="N70" s="225"/>
      <c r="O70" s="225"/>
      <c r="P70" s="213"/>
      <c r="Q70" s="206"/>
      <c r="R70" s="206"/>
      <c r="S70" s="214"/>
      <c r="T70" s="201"/>
      <c r="U70" s="201"/>
      <c r="V70" s="201"/>
      <c r="W70" s="201"/>
      <c r="X70" s="201"/>
      <c r="Y70" s="261"/>
    </row>
    <row r="71" spans="1:25" x14ac:dyDescent="0.2">
      <c r="A71" s="220">
        <v>5</v>
      </c>
      <c r="B71" s="256" t="s">
        <v>575</v>
      </c>
      <c r="C71" s="213"/>
      <c r="D71" s="213"/>
      <c r="E71" s="258"/>
      <c r="F71" s="258"/>
      <c r="G71" s="259"/>
      <c r="H71" s="259"/>
      <c r="I71" s="259"/>
      <c r="J71" s="260"/>
      <c r="K71" s="259"/>
      <c r="L71" s="225"/>
      <c r="M71" s="225"/>
      <c r="N71" s="225"/>
      <c r="O71" s="225"/>
      <c r="P71" s="213"/>
      <c r="Q71" s="206"/>
      <c r="R71" s="206"/>
      <c r="S71" s="214"/>
      <c r="T71" s="201"/>
      <c r="U71" s="201"/>
      <c r="V71" s="201"/>
      <c r="W71" s="201"/>
      <c r="X71" s="201"/>
      <c r="Y71" s="261"/>
    </row>
    <row r="72" spans="1:25" x14ac:dyDescent="0.2">
      <c r="A72" s="220">
        <v>6</v>
      </c>
      <c r="B72" s="256" t="s">
        <v>576</v>
      </c>
      <c r="C72" s="213"/>
      <c r="D72" s="257"/>
      <c r="E72" s="258"/>
      <c r="F72" s="223"/>
      <c r="G72" s="259"/>
      <c r="H72" s="232"/>
      <c r="I72" s="232"/>
      <c r="J72" s="262"/>
      <c r="K72" s="232"/>
      <c r="L72" s="225"/>
      <c r="M72" s="225"/>
      <c r="N72" s="225"/>
      <c r="O72" s="225"/>
      <c r="P72" s="213"/>
      <c r="Q72" s="206"/>
      <c r="R72" s="206"/>
      <c r="S72" s="214"/>
      <c r="T72" s="201"/>
      <c r="U72" s="201"/>
      <c r="V72" s="201"/>
      <c r="W72" s="201"/>
      <c r="X72" s="201"/>
      <c r="Y72" s="261"/>
    </row>
    <row r="73" spans="1:25" x14ac:dyDescent="0.2">
      <c r="A73" s="220">
        <v>7</v>
      </c>
      <c r="B73" s="256" t="s">
        <v>577</v>
      </c>
      <c r="C73" s="213"/>
      <c r="D73" s="257"/>
      <c r="E73" s="258"/>
      <c r="F73" s="223"/>
      <c r="G73" s="259"/>
      <c r="H73" s="232"/>
      <c r="I73" s="232"/>
      <c r="J73" s="232"/>
      <c r="K73" s="232"/>
      <c r="L73" s="225"/>
      <c r="M73" s="225"/>
      <c r="N73" s="225"/>
      <c r="O73" s="225"/>
      <c r="P73" s="213"/>
      <c r="Q73" s="206"/>
      <c r="R73" s="206"/>
      <c r="S73" s="214"/>
      <c r="T73" s="201"/>
      <c r="U73" s="201"/>
      <c r="V73" s="201"/>
      <c r="W73" s="201"/>
      <c r="X73" s="230"/>
      <c r="Y73" s="231"/>
    </row>
    <row r="74" spans="1:25" x14ac:dyDescent="0.2">
      <c r="A74" s="220">
        <v>8</v>
      </c>
      <c r="B74" s="256" t="s">
        <v>578</v>
      </c>
      <c r="C74" s="213"/>
      <c r="D74" s="213"/>
      <c r="E74" s="258"/>
      <c r="F74" s="223"/>
      <c r="G74" s="259"/>
      <c r="H74" s="259"/>
      <c r="I74" s="259"/>
      <c r="J74" s="257"/>
      <c r="K74" s="259"/>
      <c r="L74" s="225"/>
      <c r="M74" s="225"/>
      <c r="N74" s="225"/>
      <c r="O74" s="225"/>
      <c r="P74" s="213"/>
      <c r="Q74" s="206"/>
      <c r="R74" s="206"/>
      <c r="S74" s="214"/>
      <c r="T74" s="201"/>
      <c r="U74" s="201"/>
      <c r="V74" s="201"/>
      <c r="W74" s="201"/>
      <c r="X74" s="230"/>
      <c r="Y74" s="231"/>
    </row>
    <row r="75" spans="1:25" x14ac:dyDescent="0.2">
      <c r="A75" s="236"/>
      <c r="B75" s="237"/>
      <c r="C75" s="237" t="s">
        <v>573</v>
      </c>
      <c r="D75" s="204"/>
      <c r="E75" s="238"/>
      <c r="F75" s="238"/>
      <c r="G75" s="239" t="s">
        <v>572</v>
      </c>
      <c r="H75" s="239" t="s">
        <v>572</v>
      </c>
      <c r="I75" s="239" t="s">
        <v>572</v>
      </c>
      <c r="J75" s="239" t="s">
        <v>572</v>
      </c>
      <c r="K75" s="239" t="s">
        <v>572</v>
      </c>
      <c r="L75" s="240">
        <f>SUM(L67:L74)</f>
        <v>0</v>
      </c>
      <c r="M75" s="240">
        <f>SUM(M67:M74)</f>
        <v>0</v>
      </c>
      <c r="N75" s="240">
        <f>SUM(N67:N74)</f>
        <v>0</v>
      </c>
      <c r="O75" s="240">
        <f>SUM(O67:O74)</f>
        <v>0</v>
      </c>
      <c r="P75" s="204"/>
      <c r="Q75" s="204"/>
      <c r="R75" s="204"/>
      <c r="S75" s="204"/>
      <c r="T75" s="205">
        <f>SUM(T67:T74)</f>
        <v>0</v>
      </c>
      <c r="U75" s="205">
        <f>SUM(U67:U74)</f>
        <v>0</v>
      </c>
      <c r="V75" s="205">
        <f>SUM(V67:V74)</f>
        <v>0</v>
      </c>
      <c r="W75" s="205">
        <f>SUM(W67:W74)</f>
        <v>0</v>
      </c>
      <c r="X75" s="205"/>
      <c r="Y75" s="241"/>
    </row>
    <row r="76" spans="1:25" x14ac:dyDescent="0.2">
      <c r="A76" s="220">
        <v>1</v>
      </c>
      <c r="B76" s="252" t="s">
        <v>226</v>
      </c>
      <c r="C76" s="215"/>
      <c r="D76" s="215"/>
      <c r="E76" s="223"/>
      <c r="F76" s="223"/>
      <c r="G76" s="232"/>
      <c r="H76" s="232"/>
      <c r="I76" s="232"/>
      <c r="J76" s="233"/>
      <c r="K76" s="232"/>
      <c r="L76" s="225"/>
      <c r="M76" s="225"/>
      <c r="N76" s="225"/>
      <c r="O76" s="263"/>
      <c r="P76" s="215"/>
      <c r="Q76" s="206"/>
      <c r="R76" s="214"/>
      <c r="S76" s="156"/>
      <c r="T76" s="201"/>
      <c r="U76" s="201"/>
      <c r="V76" s="201"/>
      <c r="W76" s="201"/>
      <c r="X76" s="230"/>
      <c r="Y76" s="231"/>
    </row>
    <row r="77" spans="1:25" x14ac:dyDescent="0.2">
      <c r="A77" s="220">
        <v>2</v>
      </c>
      <c r="B77" s="252" t="s">
        <v>231</v>
      </c>
      <c r="C77" s="264"/>
      <c r="D77" s="213"/>
      <c r="E77" s="258"/>
      <c r="F77" s="258"/>
      <c r="G77" s="232"/>
      <c r="H77" s="264"/>
      <c r="I77" s="264"/>
      <c r="J77" s="264"/>
      <c r="K77" s="264"/>
      <c r="L77" s="225"/>
      <c r="M77" s="225"/>
      <c r="N77" s="225"/>
      <c r="O77" s="263"/>
      <c r="P77" s="215"/>
      <c r="Q77" s="206"/>
      <c r="R77" s="214"/>
      <c r="S77" s="156"/>
      <c r="T77" s="201"/>
      <c r="U77" s="201"/>
      <c r="V77" s="201"/>
      <c r="W77" s="201"/>
      <c r="X77" s="230"/>
      <c r="Y77" s="231"/>
    </row>
    <row r="78" spans="1:25" x14ac:dyDescent="0.2">
      <c r="A78" s="220">
        <v>3</v>
      </c>
      <c r="B78" s="252" t="s">
        <v>234</v>
      </c>
      <c r="C78" s="213"/>
      <c r="D78" s="213"/>
      <c r="E78" s="258"/>
      <c r="F78" s="258"/>
      <c r="G78" s="232"/>
      <c r="H78" s="259"/>
      <c r="I78" s="259"/>
      <c r="J78" s="259"/>
      <c r="K78" s="259"/>
      <c r="L78" s="225"/>
      <c r="M78" s="225"/>
      <c r="N78" s="225"/>
      <c r="O78" s="263"/>
      <c r="P78" s="215"/>
      <c r="Q78" s="206"/>
      <c r="R78" s="214"/>
      <c r="S78" s="156"/>
      <c r="T78" s="201"/>
      <c r="U78" s="201"/>
      <c r="V78" s="201"/>
      <c r="W78" s="201"/>
      <c r="X78" s="230"/>
      <c r="Y78" s="231"/>
    </row>
    <row r="79" spans="1:25" x14ac:dyDescent="0.2">
      <c r="A79" s="220">
        <v>4</v>
      </c>
      <c r="B79" s="252" t="s">
        <v>238</v>
      </c>
      <c r="C79" s="213"/>
      <c r="D79" s="213"/>
      <c r="E79" s="265"/>
      <c r="F79" s="265"/>
      <c r="G79" s="232"/>
      <c r="H79" s="264"/>
      <c r="I79" s="264"/>
      <c r="J79" s="264"/>
      <c r="K79" s="264"/>
      <c r="L79" s="225"/>
      <c r="M79" s="225"/>
      <c r="N79" s="225"/>
      <c r="O79" s="263"/>
      <c r="P79" s="215"/>
      <c r="Q79" s="206"/>
      <c r="R79" s="214"/>
      <c r="S79" s="156"/>
      <c r="T79" s="201"/>
      <c r="U79" s="201"/>
      <c r="V79" s="201"/>
      <c r="W79" s="201"/>
      <c r="X79" s="230"/>
      <c r="Y79" s="231"/>
    </row>
    <row r="80" spans="1:25" x14ac:dyDescent="0.2">
      <c r="A80" s="220">
        <v>5</v>
      </c>
      <c r="B80" s="252" t="s">
        <v>242</v>
      </c>
      <c r="C80" s="213"/>
      <c r="D80" s="213"/>
      <c r="E80" s="258"/>
      <c r="F80" s="258"/>
      <c r="G80" s="232"/>
      <c r="H80" s="259"/>
      <c r="I80" s="259"/>
      <c r="J80" s="257"/>
      <c r="K80" s="259"/>
      <c r="L80" s="225"/>
      <c r="M80" s="225"/>
      <c r="N80" s="225"/>
      <c r="O80" s="263"/>
      <c r="P80" s="215"/>
      <c r="Q80" s="206"/>
      <c r="R80" s="214"/>
      <c r="S80" s="156"/>
      <c r="T80" s="201"/>
      <c r="U80" s="201"/>
      <c r="V80" s="201"/>
      <c r="W80" s="201"/>
      <c r="X80" s="214"/>
      <c r="Y80" s="248"/>
    </row>
    <row r="81" spans="1:25" x14ac:dyDescent="0.2">
      <c r="A81" s="220">
        <v>6</v>
      </c>
      <c r="B81" s="252" t="s">
        <v>245</v>
      </c>
      <c r="C81" s="213"/>
      <c r="D81" s="213"/>
      <c r="E81" s="258"/>
      <c r="F81" s="258"/>
      <c r="G81" s="232"/>
      <c r="H81" s="259"/>
      <c r="I81" s="259"/>
      <c r="J81" s="259"/>
      <c r="K81" s="259"/>
      <c r="L81" s="225"/>
      <c r="M81" s="225"/>
      <c r="N81" s="225"/>
      <c r="O81" s="263"/>
      <c r="P81" s="215"/>
      <c r="Q81" s="206"/>
      <c r="R81" s="214"/>
      <c r="S81" s="156"/>
      <c r="T81" s="201"/>
      <c r="U81" s="201"/>
      <c r="V81" s="201"/>
      <c r="W81" s="201"/>
      <c r="X81" s="230"/>
      <c r="Y81" s="231"/>
    </row>
    <row r="82" spans="1:25" x14ac:dyDescent="0.2">
      <c r="A82" s="220">
        <v>7</v>
      </c>
      <c r="B82" s="252" t="s">
        <v>248</v>
      </c>
      <c r="C82" s="213"/>
      <c r="D82" s="213"/>
      <c r="E82" s="258"/>
      <c r="F82" s="258"/>
      <c r="G82" s="232"/>
      <c r="H82" s="259"/>
      <c r="I82" s="259"/>
      <c r="J82" s="257"/>
      <c r="K82" s="259"/>
      <c r="L82" s="225"/>
      <c r="M82" s="225"/>
      <c r="N82" s="225"/>
      <c r="O82" s="263"/>
      <c r="P82" s="215"/>
      <c r="Q82" s="206"/>
      <c r="R82" s="214"/>
      <c r="S82" s="156"/>
      <c r="T82" s="201"/>
      <c r="U82" s="201"/>
      <c r="V82" s="201"/>
      <c r="W82" s="201"/>
      <c r="X82" s="230"/>
      <c r="Y82" s="248"/>
    </row>
    <row r="83" spans="1:25" x14ac:dyDescent="0.2">
      <c r="A83" s="220">
        <v>8</v>
      </c>
      <c r="B83" s="252" t="s">
        <v>251</v>
      </c>
      <c r="C83" s="215"/>
      <c r="D83" s="215"/>
      <c r="E83" s="223"/>
      <c r="F83" s="223"/>
      <c r="G83" s="232"/>
      <c r="H83" s="232"/>
      <c r="I83" s="232"/>
      <c r="J83" s="232"/>
      <c r="K83" s="232"/>
      <c r="L83" s="225"/>
      <c r="M83" s="225"/>
      <c r="N83" s="225"/>
      <c r="O83" s="263"/>
      <c r="P83" s="215"/>
      <c r="Q83" s="206"/>
      <c r="R83" s="214"/>
      <c r="S83" s="156"/>
      <c r="T83" s="201"/>
      <c r="U83" s="201"/>
      <c r="V83" s="201"/>
      <c r="W83" s="201"/>
      <c r="X83" s="230"/>
      <c r="Y83" s="231"/>
    </row>
    <row r="84" spans="1:25" x14ac:dyDescent="0.2">
      <c r="A84" s="236"/>
      <c r="B84" s="237"/>
      <c r="C84" s="237" t="s">
        <v>573</v>
      </c>
      <c r="D84" s="204"/>
      <c r="E84" s="238"/>
      <c r="F84" s="238"/>
      <c r="G84" s="239" t="s">
        <v>572</v>
      </c>
      <c r="H84" s="239" t="s">
        <v>572</v>
      </c>
      <c r="I84" s="239" t="s">
        <v>572</v>
      </c>
      <c r="J84" s="239" t="s">
        <v>572</v>
      </c>
      <c r="K84" s="239" t="s">
        <v>572</v>
      </c>
      <c r="L84" s="240">
        <f>SUM(L76:L83)</f>
        <v>0</v>
      </c>
      <c r="M84" s="240">
        <f>SUM(M76:M83)</f>
        <v>0</v>
      </c>
      <c r="N84" s="240">
        <f>SUM(N76:N83)</f>
        <v>0</v>
      </c>
      <c r="O84" s="240">
        <f>SUM(O76:O83)</f>
        <v>0</v>
      </c>
      <c r="P84" s="204"/>
      <c r="Q84" s="204"/>
      <c r="R84" s="204"/>
      <c r="S84" s="204"/>
      <c r="T84" s="205">
        <f>SUM(T76:T83)</f>
        <v>0</v>
      </c>
      <c r="U84" s="205">
        <f>SUM(U76:U83)</f>
        <v>0</v>
      </c>
      <c r="V84" s="205">
        <f>SUM(V76:V83)</f>
        <v>0</v>
      </c>
      <c r="W84" s="205">
        <f>SUM(W76:W83)</f>
        <v>0</v>
      </c>
      <c r="X84" s="205"/>
      <c r="Y84" s="241"/>
    </row>
    <row r="85" spans="1:25" x14ac:dyDescent="0.2">
      <c r="A85" s="220">
        <v>1</v>
      </c>
      <c r="B85" s="256" t="s">
        <v>270</v>
      </c>
      <c r="C85" s="206"/>
      <c r="D85" s="247"/>
      <c r="E85" s="243"/>
      <c r="F85" s="243"/>
      <c r="G85" s="244"/>
      <c r="H85" s="244"/>
      <c r="I85" s="244"/>
      <c r="J85" s="245"/>
      <c r="K85" s="244"/>
      <c r="L85" s="225"/>
      <c r="M85" s="225"/>
      <c r="N85" s="225"/>
      <c r="O85" s="225"/>
      <c r="P85" s="206"/>
      <c r="Q85" s="206"/>
      <c r="R85" s="214"/>
      <c r="S85" s="214"/>
      <c r="T85" s="201"/>
      <c r="U85" s="201"/>
      <c r="V85" s="201"/>
      <c r="W85" s="201"/>
      <c r="X85" s="230"/>
      <c r="Y85" s="231"/>
    </row>
    <row r="86" spans="1:25" x14ac:dyDescent="0.2">
      <c r="A86" s="220">
        <v>2</v>
      </c>
      <c r="B86" s="256" t="s">
        <v>275</v>
      </c>
      <c r="C86" s="206"/>
      <c r="D86" s="206"/>
      <c r="E86" s="243"/>
      <c r="F86" s="243"/>
      <c r="G86" s="244"/>
      <c r="H86" s="244"/>
      <c r="I86" s="244"/>
      <c r="J86" s="245"/>
      <c r="K86" s="244"/>
      <c r="L86" s="225"/>
      <c r="M86" s="225"/>
      <c r="N86" s="225"/>
      <c r="O86" s="225"/>
      <c r="P86" s="206"/>
      <c r="Q86" s="206"/>
      <c r="R86" s="214"/>
      <c r="S86" s="214"/>
      <c r="T86" s="201"/>
      <c r="U86" s="201"/>
      <c r="V86" s="201"/>
      <c r="W86" s="201"/>
      <c r="X86" s="201"/>
      <c r="Y86" s="246"/>
    </row>
    <row r="87" spans="1:25" x14ac:dyDescent="0.2">
      <c r="A87" s="220">
        <v>3</v>
      </c>
      <c r="B87" s="256" t="s">
        <v>276</v>
      </c>
      <c r="C87" s="206"/>
      <c r="D87" s="206"/>
      <c r="E87" s="243"/>
      <c r="F87" s="243"/>
      <c r="G87" s="244"/>
      <c r="H87" s="244"/>
      <c r="I87" s="244"/>
      <c r="J87" s="245"/>
      <c r="K87" s="244"/>
      <c r="L87" s="225"/>
      <c r="M87" s="225"/>
      <c r="N87" s="225"/>
      <c r="O87" s="225"/>
      <c r="P87" s="206"/>
      <c r="Q87" s="206"/>
      <c r="R87" s="214"/>
      <c r="S87" s="214"/>
      <c r="T87" s="201"/>
      <c r="U87" s="201"/>
      <c r="V87" s="201"/>
      <c r="W87" s="201"/>
      <c r="X87" s="230"/>
      <c r="Y87" s="231"/>
    </row>
    <row r="88" spans="1:25" x14ac:dyDescent="0.2">
      <c r="A88" s="220">
        <v>4</v>
      </c>
      <c r="B88" s="256" t="s">
        <v>278</v>
      </c>
      <c r="C88" s="206"/>
      <c r="D88" s="206"/>
      <c r="E88" s="243"/>
      <c r="F88" s="243"/>
      <c r="G88" s="244"/>
      <c r="H88" s="244"/>
      <c r="I88" s="244"/>
      <c r="J88" s="245"/>
      <c r="K88" s="244"/>
      <c r="L88" s="225"/>
      <c r="M88" s="225"/>
      <c r="N88" s="225"/>
      <c r="O88" s="225"/>
      <c r="P88" s="206"/>
      <c r="Q88" s="206"/>
      <c r="R88" s="214"/>
      <c r="S88" s="214"/>
      <c r="T88" s="201"/>
      <c r="U88" s="201"/>
      <c r="V88" s="201"/>
      <c r="W88" s="201"/>
      <c r="X88" s="230"/>
      <c r="Y88" s="231"/>
    </row>
    <row r="89" spans="1:25" x14ac:dyDescent="0.2">
      <c r="A89" s="220">
        <v>5</v>
      </c>
      <c r="B89" s="256" t="s">
        <v>283</v>
      </c>
      <c r="C89" s="206"/>
      <c r="D89" s="206"/>
      <c r="E89" s="243"/>
      <c r="F89" s="243"/>
      <c r="G89" s="244"/>
      <c r="H89" s="244"/>
      <c r="I89" s="244"/>
      <c r="J89" s="245"/>
      <c r="K89" s="244"/>
      <c r="L89" s="225"/>
      <c r="M89" s="225"/>
      <c r="N89" s="225"/>
      <c r="O89" s="225"/>
      <c r="P89" s="206"/>
      <c r="Q89" s="206"/>
      <c r="R89" s="214"/>
      <c r="S89" s="214"/>
      <c r="T89" s="201"/>
      <c r="U89" s="201"/>
      <c r="V89" s="201"/>
      <c r="W89" s="201"/>
      <c r="X89" s="230"/>
      <c r="Y89" s="231"/>
    </row>
    <row r="90" spans="1:25" x14ac:dyDescent="0.2">
      <c r="A90" s="220">
        <v>6</v>
      </c>
      <c r="B90" s="256" t="s">
        <v>287</v>
      </c>
      <c r="C90" s="206"/>
      <c r="D90" s="206"/>
      <c r="E90" s="243"/>
      <c r="F90" s="243"/>
      <c r="G90" s="244"/>
      <c r="H90" s="244"/>
      <c r="I90" s="244"/>
      <c r="J90" s="245"/>
      <c r="K90" s="244"/>
      <c r="L90" s="225"/>
      <c r="M90" s="225"/>
      <c r="N90" s="225"/>
      <c r="O90" s="225"/>
      <c r="P90" s="206"/>
      <c r="Q90" s="206"/>
      <c r="R90" s="214"/>
      <c r="S90" s="214"/>
      <c r="T90" s="201"/>
      <c r="U90" s="201"/>
      <c r="V90" s="201"/>
      <c r="W90" s="201"/>
      <c r="X90" s="230"/>
      <c r="Y90" s="231"/>
    </row>
    <row r="91" spans="1:25" x14ac:dyDescent="0.2">
      <c r="A91" s="220">
        <v>7</v>
      </c>
      <c r="B91" s="256" t="s">
        <v>290</v>
      </c>
      <c r="C91" s="206"/>
      <c r="D91" s="206"/>
      <c r="E91" s="243"/>
      <c r="F91" s="243"/>
      <c r="G91" s="244"/>
      <c r="H91" s="244"/>
      <c r="I91" s="244"/>
      <c r="J91" s="245"/>
      <c r="K91" s="244"/>
      <c r="L91" s="225"/>
      <c r="M91" s="225"/>
      <c r="N91" s="225"/>
      <c r="O91" s="225"/>
      <c r="P91" s="206"/>
      <c r="Q91" s="206"/>
      <c r="R91" s="214"/>
      <c r="S91" s="214"/>
      <c r="T91" s="201"/>
      <c r="U91" s="201"/>
      <c r="V91" s="201"/>
      <c r="W91" s="201"/>
      <c r="X91" s="230"/>
      <c r="Y91" s="231"/>
    </row>
    <row r="92" spans="1:25" x14ac:dyDescent="0.2">
      <c r="A92" s="220">
        <v>8</v>
      </c>
      <c r="B92" s="256" t="s">
        <v>292</v>
      </c>
      <c r="C92" s="206"/>
      <c r="D92" s="206"/>
      <c r="E92" s="243"/>
      <c r="F92" s="243"/>
      <c r="G92" s="244"/>
      <c r="H92" s="244"/>
      <c r="I92" s="244"/>
      <c r="J92" s="244"/>
      <c r="K92" s="244"/>
      <c r="L92" s="225"/>
      <c r="M92" s="225"/>
      <c r="N92" s="225"/>
      <c r="O92" s="225"/>
      <c r="P92" s="206"/>
      <c r="Q92" s="206"/>
      <c r="R92" s="214"/>
      <c r="S92" s="214"/>
      <c r="T92" s="201"/>
      <c r="U92" s="201"/>
      <c r="V92" s="201"/>
      <c r="W92" s="201"/>
      <c r="X92" s="230"/>
      <c r="Y92" s="231"/>
    </row>
    <row r="93" spans="1:25" ht="16" thickBot="1" x14ac:dyDescent="0.25">
      <c r="A93" s="266"/>
      <c r="B93" s="267"/>
      <c r="C93" s="267" t="s">
        <v>573</v>
      </c>
      <c r="D93" s="268"/>
      <c r="E93" s="269"/>
      <c r="F93" s="269"/>
      <c r="G93" s="268"/>
      <c r="H93" s="268"/>
      <c r="I93" s="268"/>
      <c r="J93" s="268"/>
      <c r="K93" s="268"/>
      <c r="L93" s="270">
        <f>SUM(L85:L92)</f>
        <v>0</v>
      </c>
      <c r="M93" s="270">
        <f>SUM(M85:M92)</f>
        <v>0</v>
      </c>
      <c r="N93" s="270">
        <f>SUM(N85:N92)</f>
        <v>0</v>
      </c>
      <c r="O93" s="270">
        <f>SUM(O85:O92)</f>
        <v>0</v>
      </c>
      <c r="P93" s="268"/>
      <c r="Q93" s="268"/>
      <c r="R93" s="268"/>
      <c r="S93" s="268"/>
      <c r="T93" s="270">
        <f>SUM(T85:T92)</f>
        <v>0</v>
      </c>
      <c r="U93" s="270">
        <f>SUM(U85:U92)</f>
        <v>0</v>
      </c>
      <c r="V93" s="270">
        <f>SUM(V85:V92)</f>
        <v>0</v>
      </c>
      <c r="W93" s="270">
        <f>SUM(W85:W92)</f>
        <v>0</v>
      </c>
      <c r="X93" s="270"/>
      <c r="Y93" s="271"/>
    </row>
    <row r="94" spans="1:25" ht="14" x14ac:dyDescent="0.2"/>
  </sheetData>
  <autoFilter ref="A40:Z93" xr:uid="{A8520A94-74F1-4000-BCBC-39549540BBE9}"/>
  <mergeCells count="18">
    <mergeCell ref="A38:O38"/>
    <mergeCell ref="Q38:AD38"/>
    <mergeCell ref="A1:B1"/>
    <mergeCell ref="C1:D1"/>
    <mergeCell ref="E1:Z1"/>
    <mergeCell ref="A2:O2"/>
    <mergeCell ref="Q2:AD2"/>
    <mergeCell ref="A12:O12"/>
    <mergeCell ref="Q12:AD12"/>
    <mergeCell ref="A13:O35"/>
    <mergeCell ref="Q13:AD35"/>
    <mergeCell ref="A37:O37"/>
    <mergeCell ref="Q37:AD37"/>
    <mergeCell ref="A39:A40"/>
    <mergeCell ref="B39:D39"/>
    <mergeCell ref="E39:F39"/>
    <mergeCell ref="G39:L39"/>
    <mergeCell ref="Q39:Z39"/>
  </mergeCells>
  <pageMargins left="0.7" right="0.7" top="0.75" bottom="0.75" header="0" footer="0"/>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30"/>
  <sheetViews>
    <sheetView zoomScale="55" zoomScaleNormal="55" workbookViewId="0">
      <pane xSplit="2" ySplit="3" topLeftCell="C4" activePane="bottomRight" state="frozenSplit"/>
      <selection pane="topRight" activeCell="B1" sqref="B1"/>
      <selection pane="bottomLeft" activeCell="A2" sqref="A2"/>
      <selection pane="bottomRight" activeCell="G17" sqref="G17"/>
    </sheetView>
  </sheetViews>
  <sheetFormatPr baseColWidth="10" defaultColWidth="14.5" defaultRowHeight="15" customHeight="1" x14ac:dyDescent="0.2"/>
  <cols>
    <col min="1" max="1" width="19.5" style="308" customWidth="1"/>
    <col min="2" max="2" width="41.5" style="308" customWidth="1"/>
    <col min="3" max="3" width="14.5" style="308" customWidth="1"/>
    <col min="4" max="4" width="10.5" style="342" customWidth="1"/>
    <col min="5" max="5" width="8.5" style="342" customWidth="1"/>
    <col min="6" max="6" width="15.5" style="308" customWidth="1"/>
    <col min="7" max="7" width="13.5" style="308" customWidth="1"/>
    <col min="8" max="8" width="14.1640625" style="308" customWidth="1"/>
    <col min="9" max="9" width="79.5" style="308" customWidth="1"/>
    <col min="10" max="10" width="14.1640625" style="342" customWidth="1"/>
    <col min="11" max="11" width="9.5" style="342" customWidth="1"/>
    <col min="12" max="12" width="33.5" style="342" customWidth="1"/>
    <col min="13" max="13" width="27" style="308" customWidth="1"/>
    <col min="14" max="14" width="11" style="308" customWidth="1"/>
    <col min="15" max="15" width="21.5" style="308" bestFit="1" customWidth="1"/>
    <col min="16" max="16" width="10.83203125" style="308" customWidth="1"/>
    <col min="17" max="19" width="10.83203125" style="308" hidden="1" customWidth="1"/>
    <col min="20" max="20" width="10.83203125" style="308" customWidth="1"/>
    <col min="21" max="21" width="3.5" style="308" hidden="1" customWidth="1"/>
    <col min="22" max="27" width="10.83203125" style="308" customWidth="1"/>
    <col min="28" max="16384" width="14.5" style="308"/>
  </cols>
  <sheetData>
    <row r="1" spans="1:21" ht="99.75" customHeight="1" thickBot="1" x14ac:dyDescent="0.25">
      <c r="A1" s="305">
        <v>5</v>
      </c>
      <c r="B1" s="306" t="s">
        <v>579</v>
      </c>
      <c r="C1" s="760" t="s">
        <v>580</v>
      </c>
      <c r="D1" s="760"/>
      <c r="E1" s="760"/>
      <c r="F1" s="760"/>
      <c r="G1" s="760"/>
      <c r="H1" s="760"/>
      <c r="I1" s="760"/>
      <c r="J1" s="760"/>
      <c r="K1" s="760"/>
      <c r="L1" s="760"/>
      <c r="M1" s="760"/>
      <c r="N1" s="760"/>
      <c r="O1" s="761"/>
      <c r="P1" s="307"/>
      <c r="Q1" s="307"/>
      <c r="R1" s="307"/>
      <c r="S1" s="307"/>
      <c r="T1" s="307"/>
      <c r="U1" s="307"/>
    </row>
    <row r="2" spans="1:21" ht="30" customHeight="1" x14ac:dyDescent="0.2">
      <c r="A2" s="754" t="s">
        <v>581</v>
      </c>
      <c r="B2" s="756" t="s">
        <v>582</v>
      </c>
      <c r="C2" s="756" t="s">
        <v>583</v>
      </c>
      <c r="D2" s="758" t="s">
        <v>584</v>
      </c>
      <c r="E2" s="759"/>
      <c r="F2" s="756" t="s">
        <v>585</v>
      </c>
      <c r="G2" s="756" t="s">
        <v>586</v>
      </c>
      <c r="H2" s="756" t="s">
        <v>587</v>
      </c>
      <c r="I2" s="756" t="s">
        <v>588</v>
      </c>
      <c r="J2" s="758" t="s">
        <v>589</v>
      </c>
      <c r="K2" s="764"/>
      <c r="L2" s="765" t="s">
        <v>590</v>
      </c>
      <c r="M2" s="765" t="s">
        <v>591</v>
      </c>
      <c r="N2" s="767" t="s">
        <v>592</v>
      </c>
      <c r="O2" s="762" t="s">
        <v>593</v>
      </c>
      <c r="P2" s="307"/>
      <c r="Q2" s="307"/>
      <c r="R2" s="307"/>
      <c r="S2" s="307"/>
      <c r="T2" s="307"/>
      <c r="U2" s="307"/>
    </row>
    <row r="3" spans="1:21" ht="21.75" customHeight="1" x14ac:dyDescent="0.2">
      <c r="A3" s="755"/>
      <c r="B3" s="757"/>
      <c r="C3" s="757"/>
      <c r="D3" s="343" t="s">
        <v>594</v>
      </c>
      <c r="E3" s="343" t="s">
        <v>595</v>
      </c>
      <c r="F3" s="757"/>
      <c r="G3" s="757"/>
      <c r="H3" s="757"/>
      <c r="I3" s="757"/>
      <c r="J3" s="343" t="s">
        <v>596</v>
      </c>
      <c r="K3" s="343" t="s">
        <v>595</v>
      </c>
      <c r="L3" s="766"/>
      <c r="M3" s="766"/>
      <c r="N3" s="757"/>
      <c r="O3" s="763"/>
      <c r="P3" s="307"/>
      <c r="Q3" s="307"/>
      <c r="R3" s="307"/>
      <c r="S3" s="307"/>
      <c r="T3" s="307"/>
      <c r="U3" s="307"/>
    </row>
    <row r="4" spans="1:21" ht="42.75" customHeight="1" thickBot="1" x14ac:dyDescent="0.25">
      <c r="A4" s="310" t="s">
        <v>597</v>
      </c>
      <c r="B4" s="311" t="s">
        <v>598</v>
      </c>
      <c r="C4" s="312"/>
      <c r="D4" s="311"/>
      <c r="E4" s="311"/>
      <c r="F4" s="311"/>
      <c r="G4" s="312">
        <v>45688</v>
      </c>
      <c r="H4" s="312">
        <v>46022</v>
      </c>
      <c r="I4" s="313" t="s">
        <v>599</v>
      </c>
      <c r="J4" s="312"/>
      <c r="K4" s="311"/>
      <c r="L4" s="311"/>
      <c r="M4" s="311"/>
      <c r="N4" s="314">
        <v>1</v>
      </c>
      <c r="O4" s="315">
        <v>45688</v>
      </c>
      <c r="P4" s="307"/>
      <c r="Q4" s="307"/>
      <c r="R4" s="307"/>
      <c r="S4" s="307"/>
      <c r="T4" s="307"/>
      <c r="U4" s="307"/>
    </row>
    <row r="5" spans="1:21" ht="14" x14ac:dyDescent="0.2">
      <c r="A5" s="303"/>
      <c r="B5" s="93"/>
      <c r="C5" s="316"/>
      <c r="D5" s="93"/>
      <c r="E5" s="93"/>
      <c r="F5" s="93"/>
      <c r="G5" s="316"/>
      <c r="H5" s="316"/>
      <c r="I5" s="94"/>
      <c r="J5" s="316"/>
      <c r="K5" s="93"/>
      <c r="L5" s="317"/>
      <c r="M5" s="318"/>
      <c r="N5" s="319"/>
      <c r="O5" s="320"/>
      <c r="P5" s="307"/>
      <c r="Q5" s="307"/>
      <c r="R5" s="307"/>
      <c r="S5" s="307"/>
      <c r="T5" s="307"/>
      <c r="U5" s="307"/>
    </row>
    <row r="6" spans="1:21" ht="14" x14ac:dyDescent="0.2">
      <c r="A6" s="321"/>
      <c r="B6" s="322"/>
      <c r="C6" s="316"/>
      <c r="D6" s="93"/>
      <c r="E6" s="323"/>
      <c r="F6" s="93"/>
      <c r="G6" s="316"/>
      <c r="H6" s="316"/>
      <c r="I6" s="318"/>
      <c r="J6" s="324"/>
      <c r="K6" s="93"/>
      <c r="L6" s="94"/>
      <c r="M6" s="318"/>
      <c r="N6" s="309"/>
      <c r="O6" s="320"/>
      <c r="P6" s="307"/>
      <c r="Q6" s="307"/>
      <c r="R6" s="307"/>
      <c r="S6" s="307"/>
      <c r="T6" s="307"/>
      <c r="U6" s="307"/>
    </row>
    <row r="7" spans="1:21" ht="14" x14ac:dyDescent="0.2">
      <c r="A7" s="321"/>
      <c r="B7" s="322"/>
      <c r="C7" s="95"/>
      <c r="D7" s="93"/>
      <c r="E7" s="323"/>
      <c r="F7" s="93"/>
      <c r="G7" s="316"/>
      <c r="H7" s="316"/>
      <c r="I7" s="318"/>
      <c r="J7" s="324"/>
      <c r="K7" s="323"/>
      <c r="L7" s="94"/>
      <c r="M7" s="318"/>
      <c r="N7" s="309"/>
      <c r="O7" s="320"/>
      <c r="P7" s="307"/>
      <c r="Q7" s="307"/>
      <c r="R7" s="307"/>
      <c r="S7" s="307"/>
      <c r="T7" s="307"/>
      <c r="U7" s="307"/>
    </row>
    <row r="8" spans="1:21" ht="14" x14ac:dyDescent="0.2">
      <c r="A8" s="321"/>
      <c r="B8" s="322"/>
      <c r="C8" s="95"/>
      <c r="D8" s="93"/>
      <c r="E8" s="323"/>
      <c r="F8" s="93"/>
      <c r="G8" s="95"/>
      <c r="H8" s="95"/>
      <c r="I8" s="318"/>
      <c r="J8" s="324"/>
      <c r="K8" s="93"/>
      <c r="L8" s="94"/>
      <c r="M8" s="318"/>
      <c r="N8" s="309"/>
      <c r="O8" s="320"/>
      <c r="P8" s="307"/>
      <c r="Q8" s="307"/>
      <c r="R8" s="307"/>
      <c r="S8" s="307"/>
      <c r="T8" s="307"/>
      <c r="U8" s="307"/>
    </row>
    <row r="9" spans="1:21" ht="14" x14ac:dyDescent="0.2">
      <c r="A9" s="321"/>
      <c r="B9" s="322"/>
      <c r="C9" s="95"/>
      <c r="D9" s="93"/>
      <c r="E9" s="323"/>
      <c r="F9" s="93"/>
      <c r="G9" s="95"/>
      <c r="H9" s="95"/>
      <c r="I9" s="325"/>
      <c r="J9" s="324"/>
      <c r="K9" s="323"/>
      <c r="L9" s="94"/>
      <c r="M9" s="318"/>
      <c r="N9" s="309"/>
      <c r="O9" s="320"/>
      <c r="P9" s="307"/>
      <c r="Q9" s="307"/>
      <c r="R9" s="307"/>
      <c r="S9" s="307"/>
      <c r="T9" s="307"/>
      <c r="U9" s="307"/>
    </row>
    <row r="10" spans="1:21" ht="14" x14ac:dyDescent="0.2">
      <c r="A10" s="321"/>
      <c r="B10" s="322"/>
      <c r="C10" s="95"/>
      <c r="D10" s="93"/>
      <c r="E10" s="323"/>
      <c r="F10" s="93"/>
      <c r="G10" s="95"/>
      <c r="H10" s="95"/>
      <c r="I10" s="325"/>
      <c r="J10" s="324"/>
      <c r="K10" s="323"/>
      <c r="L10" s="94"/>
      <c r="M10" s="318"/>
      <c r="N10" s="309"/>
      <c r="O10" s="320"/>
      <c r="P10" s="307"/>
      <c r="Q10" s="307"/>
      <c r="R10" s="307"/>
      <c r="S10" s="307"/>
      <c r="T10" s="307"/>
      <c r="U10" s="307"/>
    </row>
    <row r="11" spans="1:21" ht="14" x14ac:dyDescent="0.2">
      <c r="A11" s="321"/>
      <c r="B11" s="322"/>
      <c r="C11" s="95"/>
      <c r="D11" s="93"/>
      <c r="E11" s="323"/>
      <c r="F11" s="93"/>
      <c r="G11" s="95"/>
      <c r="H11" s="95"/>
      <c r="I11" s="318"/>
      <c r="J11" s="324"/>
      <c r="K11" s="323"/>
      <c r="L11" s="94"/>
      <c r="M11" s="318"/>
      <c r="N11" s="309"/>
      <c r="O11" s="320"/>
      <c r="P11" s="307"/>
      <c r="Q11" s="307"/>
      <c r="R11" s="307"/>
      <c r="S11" s="307"/>
      <c r="T11" s="307"/>
      <c r="U11" s="307"/>
    </row>
    <row r="12" spans="1:21" ht="14" x14ac:dyDescent="0.2">
      <c r="A12" s="321"/>
      <c r="B12" s="322"/>
      <c r="C12" s="95"/>
      <c r="D12" s="93"/>
      <c r="E12" s="323"/>
      <c r="F12" s="93"/>
      <c r="G12" s="95"/>
      <c r="H12" s="95"/>
      <c r="I12" s="318"/>
      <c r="J12" s="324"/>
      <c r="K12" s="323"/>
      <c r="L12" s="94"/>
      <c r="M12" s="326"/>
      <c r="N12" s="309"/>
      <c r="O12" s="327"/>
      <c r="P12" s="307"/>
      <c r="Q12" s="307"/>
      <c r="R12" s="307"/>
      <c r="S12" s="307"/>
      <c r="T12" s="307"/>
      <c r="U12" s="307"/>
    </row>
    <row r="13" spans="1:21" ht="14" x14ac:dyDescent="0.2">
      <c r="A13" s="321"/>
      <c r="B13" s="322"/>
      <c r="C13" s="95"/>
      <c r="D13" s="93"/>
      <c r="E13" s="323"/>
      <c r="F13" s="93"/>
      <c r="G13" s="95"/>
      <c r="H13" s="95"/>
      <c r="I13" s="325"/>
      <c r="J13" s="324"/>
      <c r="K13" s="323"/>
      <c r="L13" s="94"/>
      <c r="M13" s="318"/>
      <c r="N13" s="309"/>
      <c r="O13" s="327"/>
      <c r="P13" s="307"/>
      <c r="Q13" s="307"/>
      <c r="R13" s="307"/>
      <c r="S13" s="307"/>
      <c r="T13" s="307"/>
      <c r="U13" s="307"/>
    </row>
    <row r="14" spans="1:21" ht="14" x14ac:dyDescent="0.2">
      <c r="A14" s="321"/>
      <c r="B14" s="322"/>
      <c r="C14" s="95"/>
      <c r="D14" s="93"/>
      <c r="E14" s="323"/>
      <c r="F14" s="93"/>
      <c r="G14" s="95"/>
      <c r="H14" s="95"/>
      <c r="I14" s="318"/>
      <c r="J14" s="324"/>
      <c r="K14" s="323"/>
      <c r="L14" s="94"/>
      <c r="M14" s="326"/>
      <c r="N14" s="309"/>
      <c r="O14" s="327"/>
      <c r="P14" s="307"/>
      <c r="Q14" s="307"/>
      <c r="R14" s="307"/>
      <c r="S14" s="307"/>
      <c r="T14" s="307"/>
      <c r="U14" s="307"/>
    </row>
    <row r="15" spans="1:21" ht="14" x14ac:dyDescent="0.2">
      <c r="A15" s="321"/>
      <c r="B15" s="322"/>
      <c r="C15" s="95"/>
      <c r="D15" s="93"/>
      <c r="E15" s="323"/>
      <c r="F15" s="93"/>
      <c r="G15" s="95"/>
      <c r="H15" s="95"/>
      <c r="I15" s="318"/>
      <c r="J15" s="324"/>
      <c r="K15" s="324"/>
      <c r="L15" s="94"/>
      <c r="M15" s="328"/>
      <c r="N15" s="309"/>
      <c r="O15" s="327"/>
      <c r="P15" s="307"/>
      <c r="Q15" s="307"/>
      <c r="R15" s="307"/>
      <c r="S15" s="307"/>
      <c r="T15" s="307"/>
      <c r="U15" s="307"/>
    </row>
    <row r="16" spans="1:21" ht="14" x14ac:dyDescent="0.2">
      <c r="A16" s="321"/>
      <c r="B16" s="322"/>
      <c r="C16" s="95"/>
      <c r="D16" s="93"/>
      <c r="E16" s="323"/>
      <c r="F16" s="93"/>
      <c r="G16" s="95"/>
      <c r="H16" s="95"/>
      <c r="I16" s="318"/>
      <c r="J16" s="324"/>
      <c r="K16" s="324"/>
      <c r="L16" s="94"/>
      <c r="M16" s="328"/>
      <c r="N16" s="309"/>
      <c r="O16" s="327"/>
      <c r="P16" s="307"/>
      <c r="Q16" s="307"/>
      <c r="R16" s="307"/>
      <c r="S16" s="307"/>
      <c r="T16" s="307"/>
      <c r="U16" s="307"/>
    </row>
    <row r="17" spans="1:15" ht="14" x14ac:dyDescent="0.2">
      <c r="A17" s="321"/>
      <c r="B17" s="322"/>
      <c r="C17" s="95"/>
      <c r="D17" s="93"/>
      <c r="E17" s="323"/>
      <c r="F17" s="93"/>
      <c r="G17" s="95"/>
      <c r="H17" s="95"/>
      <c r="I17" s="325"/>
      <c r="J17" s="324"/>
      <c r="K17" s="323"/>
      <c r="L17" s="94"/>
      <c r="M17" s="318"/>
      <c r="N17" s="309"/>
      <c r="O17" s="327"/>
    </row>
    <row r="18" spans="1:15" ht="14" x14ac:dyDescent="0.2">
      <c r="A18" s="321"/>
      <c r="B18" s="322"/>
      <c r="C18" s="95"/>
      <c r="D18" s="93"/>
      <c r="E18" s="323"/>
      <c r="F18" s="93"/>
      <c r="G18" s="95"/>
      <c r="H18" s="95"/>
      <c r="I18" s="325"/>
      <c r="J18" s="324"/>
      <c r="K18" s="323"/>
      <c r="L18" s="94"/>
      <c r="M18" s="318"/>
      <c r="N18" s="309"/>
      <c r="O18" s="327"/>
    </row>
    <row r="19" spans="1:15" ht="14" x14ac:dyDescent="0.2">
      <c r="A19" s="321"/>
      <c r="B19" s="322"/>
      <c r="C19" s="95"/>
      <c r="D19" s="93"/>
      <c r="E19" s="323"/>
      <c r="F19" s="93"/>
      <c r="G19" s="95"/>
      <c r="H19" s="95"/>
      <c r="I19" s="325"/>
      <c r="J19" s="324"/>
      <c r="K19" s="323"/>
      <c r="L19" s="94"/>
      <c r="M19" s="318"/>
      <c r="N19" s="309"/>
      <c r="O19" s="327"/>
    </row>
    <row r="20" spans="1:15" ht="14" x14ac:dyDescent="0.2">
      <c r="A20" s="321"/>
      <c r="B20" s="322"/>
      <c r="C20" s="95"/>
      <c r="D20" s="93"/>
      <c r="E20" s="323"/>
      <c r="F20" s="93"/>
      <c r="G20" s="324"/>
      <c r="H20" s="324"/>
      <c r="I20" s="318"/>
      <c r="J20" s="324"/>
      <c r="K20" s="323"/>
      <c r="L20" s="94"/>
      <c r="M20" s="329"/>
      <c r="N20" s="309"/>
      <c r="O20" s="327"/>
    </row>
    <row r="21" spans="1:15" ht="14" x14ac:dyDescent="0.2">
      <c r="A21" s="321"/>
      <c r="B21" s="322"/>
      <c r="C21" s="95"/>
      <c r="D21" s="93"/>
      <c r="E21" s="323"/>
      <c r="F21" s="93"/>
      <c r="G21" s="324"/>
      <c r="H21" s="324"/>
      <c r="I21" s="318"/>
      <c r="J21" s="324"/>
      <c r="K21" s="323"/>
      <c r="L21" s="94"/>
      <c r="M21" s="329"/>
      <c r="N21" s="309"/>
      <c r="O21" s="327"/>
    </row>
    <row r="22" spans="1:15" ht="14" x14ac:dyDescent="0.2">
      <c r="A22" s="321"/>
      <c r="B22" s="322"/>
      <c r="C22" s="95"/>
      <c r="D22" s="93"/>
      <c r="E22" s="323"/>
      <c r="F22" s="93"/>
      <c r="G22" s="324"/>
      <c r="H22" s="324"/>
      <c r="I22" s="318"/>
      <c r="J22" s="324"/>
      <c r="K22" s="323"/>
      <c r="L22" s="94"/>
      <c r="M22" s="329"/>
      <c r="N22" s="309"/>
      <c r="O22" s="327"/>
    </row>
    <row r="23" spans="1:15" ht="14" x14ac:dyDescent="0.2">
      <c r="A23" s="321"/>
      <c r="B23" s="322"/>
      <c r="C23" s="95"/>
      <c r="D23" s="93"/>
      <c r="E23" s="323"/>
      <c r="F23" s="93"/>
      <c r="G23" s="95"/>
      <c r="H23" s="95"/>
      <c r="I23" s="325"/>
      <c r="J23" s="324"/>
      <c r="K23" s="323"/>
      <c r="L23" s="94"/>
      <c r="M23" s="318"/>
      <c r="N23" s="309"/>
      <c r="O23" s="327"/>
    </row>
    <row r="24" spans="1:15" ht="14" x14ac:dyDescent="0.2">
      <c r="A24" s="321"/>
      <c r="B24" s="322"/>
      <c r="C24" s="95"/>
      <c r="D24" s="93"/>
      <c r="E24" s="323"/>
      <c r="F24" s="93"/>
      <c r="G24" s="95"/>
      <c r="H24" s="95"/>
      <c r="I24" s="325"/>
      <c r="J24" s="324"/>
      <c r="K24" s="323"/>
      <c r="L24" s="94"/>
      <c r="M24" s="322"/>
      <c r="N24" s="309"/>
      <c r="O24" s="327"/>
    </row>
    <row r="25" spans="1:15" x14ac:dyDescent="0.2">
      <c r="A25" s="321"/>
      <c r="B25" s="322"/>
      <c r="C25" s="95"/>
      <c r="D25" s="93"/>
      <c r="E25" s="323"/>
      <c r="F25" s="93"/>
      <c r="G25" s="95"/>
      <c r="H25" s="95"/>
      <c r="I25" s="318"/>
      <c r="J25" s="324"/>
      <c r="K25" s="323"/>
      <c r="L25" s="94"/>
      <c r="M25" s="330"/>
      <c r="N25" s="309"/>
      <c r="O25" s="327"/>
    </row>
    <row r="26" spans="1:15" x14ac:dyDescent="0.2">
      <c r="A26" s="321"/>
      <c r="B26" s="322"/>
      <c r="C26" s="95"/>
      <c r="D26" s="93"/>
      <c r="E26" s="323"/>
      <c r="F26" s="93"/>
      <c r="G26" s="95"/>
      <c r="H26" s="95"/>
      <c r="I26" s="318"/>
      <c r="J26" s="324"/>
      <c r="K26" s="323"/>
      <c r="L26" s="317"/>
      <c r="M26" s="330"/>
      <c r="N26" s="309"/>
      <c r="O26" s="327"/>
    </row>
    <row r="27" spans="1:15" x14ac:dyDescent="0.2">
      <c r="A27" s="321"/>
      <c r="B27" s="322"/>
      <c r="C27" s="95"/>
      <c r="D27" s="93"/>
      <c r="E27" s="323"/>
      <c r="F27" s="93"/>
      <c r="G27" s="95"/>
      <c r="H27" s="95"/>
      <c r="I27" s="318"/>
      <c r="J27" s="324"/>
      <c r="K27" s="323"/>
      <c r="L27" s="317"/>
      <c r="M27" s="331"/>
      <c r="N27" s="309"/>
      <c r="O27" s="327"/>
    </row>
    <row r="28" spans="1:15" x14ac:dyDescent="0.2">
      <c r="A28" s="321"/>
      <c r="B28" s="322"/>
      <c r="C28" s="95"/>
      <c r="D28" s="93"/>
      <c r="E28" s="323"/>
      <c r="F28" s="93"/>
      <c r="G28" s="95"/>
      <c r="H28" s="95"/>
      <c r="I28" s="318"/>
      <c r="J28" s="324"/>
      <c r="K28" s="323"/>
      <c r="L28" s="317"/>
      <c r="M28" s="331"/>
      <c r="N28" s="309"/>
      <c r="O28" s="327"/>
    </row>
    <row r="29" spans="1:15" x14ac:dyDescent="0.2">
      <c r="A29" s="321"/>
      <c r="B29" s="322"/>
      <c r="C29" s="95"/>
      <c r="D29" s="93"/>
      <c r="E29" s="323"/>
      <c r="F29" s="93"/>
      <c r="G29" s="95"/>
      <c r="H29" s="95"/>
      <c r="I29" s="318"/>
      <c r="J29" s="324"/>
      <c r="K29" s="323"/>
      <c r="L29" s="317"/>
      <c r="M29" s="331"/>
      <c r="N29" s="309"/>
      <c r="O29" s="327"/>
    </row>
    <row r="30" spans="1:15" ht="16" thickBot="1" x14ac:dyDescent="0.25">
      <c r="A30" s="332"/>
      <c r="B30" s="333"/>
      <c r="C30" s="334"/>
      <c r="D30" s="304"/>
      <c r="E30" s="335"/>
      <c r="F30" s="304"/>
      <c r="G30" s="334"/>
      <c r="H30" s="334"/>
      <c r="I30" s="336"/>
      <c r="J30" s="337"/>
      <c r="K30" s="335"/>
      <c r="L30" s="338"/>
      <c r="M30" s="339"/>
      <c r="N30" s="340"/>
      <c r="O30" s="341"/>
    </row>
  </sheetData>
  <mergeCells count="14">
    <mergeCell ref="C1:O1"/>
    <mergeCell ref="O2:O3"/>
    <mergeCell ref="G2:G3"/>
    <mergeCell ref="H2:H3"/>
    <mergeCell ref="I2:I3"/>
    <mergeCell ref="J2:K2"/>
    <mergeCell ref="M2:M3"/>
    <mergeCell ref="L2:L3"/>
    <mergeCell ref="N2:N3"/>
    <mergeCell ref="A2:A3"/>
    <mergeCell ref="B2:B3"/>
    <mergeCell ref="C2:C3"/>
    <mergeCell ref="D2:E2"/>
    <mergeCell ref="F2:F3"/>
  </mergeCells>
  <phoneticPr fontId="25"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pageMargins left="0.7" right="0.7" top="1.1458333333333333" bottom="0.75" header="0" footer="0"/>
  <pageSetup orientation="landscape" r:id="rId1"/>
  <headerFooter>
    <oddHeader>&amp;C CONTROL DE SOLICITUD DE CAMBIOS  Y AJUSTES A PLAN DE ACCIÓN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election activeCell="F9" sqref="F9"/>
    </sheetView>
  </sheetViews>
  <sheetFormatPr baseColWidth="10" defaultColWidth="14.5" defaultRowHeight="15" customHeight="1" x14ac:dyDescent="0.15"/>
  <cols>
    <col min="1" max="1" width="14.5" style="192" customWidth="1"/>
    <col min="2" max="2" width="21.1640625" style="192" customWidth="1"/>
    <col min="3" max="3" width="18.5" style="192" customWidth="1"/>
    <col min="4" max="4" width="16.1640625" style="192" customWidth="1"/>
    <col min="5" max="5" width="24.5" style="192" customWidth="1"/>
    <col min="6" max="6" width="32.5" style="192" customWidth="1"/>
    <col min="7" max="26" width="11.5" style="192" customWidth="1"/>
    <col min="27" max="16384" width="14.5" style="192"/>
  </cols>
  <sheetData>
    <row r="1" spans="1:6" ht="14.25" customHeight="1" x14ac:dyDescent="0.15"/>
    <row r="2" spans="1:6" ht="36.75" customHeight="1" thickBot="1" x14ac:dyDescent="0.2">
      <c r="A2" s="768" t="s">
        <v>600</v>
      </c>
      <c r="B2" s="769"/>
      <c r="C2" s="769"/>
      <c r="D2" s="769"/>
      <c r="E2" s="769"/>
      <c r="F2" s="770"/>
    </row>
    <row r="3" spans="1:6" ht="64.5" hidden="1" customHeight="1" thickBot="1" x14ac:dyDescent="0.2">
      <c r="A3" s="771"/>
      <c r="B3" s="772"/>
      <c r="C3" s="772"/>
      <c r="D3" s="772"/>
      <c r="E3" s="772"/>
      <c r="F3" s="773"/>
    </row>
    <row r="4" spans="1:6" ht="27.75" customHeight="1" x14ac:dyDescent="0.15">
      <c r="A4" s="193" t="s">
        <v>601</v>
      </c>
      <c r="B4" s="194" t="s">
        <v>602</v>
      </c>
      <c r="C4" s="194" t="s">
        <v>603</v>
      </c>
      <c r="D4" s="774" t="s">
        <v>604</v>
      </c>
      <c r="E4" s="775"/>
      <c r="F4" s="195">
        <v>4</v>
      </c>
    </row>
    <row r="5" spans="1:6" ht="24" customHeight="1" x14ac:dyDescent="0.15">
      <c r="A5" s="776">
        <v>1</v>
      </c>
      <c r="B5" s="779" t="s">
        <v>605</v>
      </c>
      <c r="C5" s="782">
        <v>43816</v>
      </c>
      <c r="D5" s="194" t="s">
        <v>606</v>
      </c>
      <c r="E5" s="196" t="s">
        <v>607</v>
      </c>
      <c r="F5" s="197" t="s">
        <v>608</v>
      </c>
    </row>
    <row r="6" spans="1:6" ht="24" customHeight="1" x14ac:dyDescent="0.15">
      <c r="A6" s="777"/>
      <c r="B6" s="780"/>
      <c r="C6" s="780"/>
      <c r="D6" s="194" t="s">
        <v>609</v>
      </c>
      <c r="E6" s="196" t="s">
        <v>610</v>
      </c>
      <c r="F6" s="197" t="s">
        <v>611</v>
      </c>
    </row>
    <row r="7" spans="1:6" ht="24" customHeight="1" x14ac:dyDescent="0.15">
      <c r="A7" s="778"/>
      <c r="B7" s="781"/>
      <c r="C7" s="781"/>
      <c r="D7" s="198" t="s">
        <v>612</v>
      </c>
      <c r="E7" s="196" t="s">
        <v>610</v>
      </c>
      <c r="F7" s="197" t="s">
        <v>611</v>
      </c>
    </row>
    <row r="8" spans="1:6" ht="21" customHeight="1" x14ac:dyDescent="0.15">
      <c r="A8" s="776">
        <v>2</v>
      </c>
      <c r="B8" s="779" t="s">
        <v>613</v>
      </c>
      <c r="C8" s="782">
        <v>44235</v>
      </c>
      <c r="D8" s="194" t="s">
        <v>606</v>
      </c>
      <c r="E8" s="196" t="s">
        <v>610</v>
      </c>
      <c r="F8" s="197" t="s">
        <v>611</v>
      </c>
    </row>
    <row r="9" spans="1:6" ht="21" customHeight="1" x14ac:dyDescent="0.15">
      <c r="A9" s="777"/>
      <c r="B9" s="780"/>
      <c r="C9" s="780"/>
      <c r="D9" s="194" t="s">
        <v>609</v>
      </c>
      <c r="E9" s="196" t="s">
        <v>610</v>
      </c>
      <c r="F9" s="197" t="s">
        <v>611</v>
      </c>
    </row>
    <row r="10" spans="1:6" ht="21" customHeight="1" x14ac:dyDescent="0.15">
      <c r="A10" s="778"/>
      <c r="B10" s="781"/>
      <c r="C10" s="781"/>
      <c r="D10" s="198" t="s">
        <v>612</v>
      </c>
      <c r="E10" s="196" t="s">
        <v>610</v>
      </c>
      <c r="F10" s="197" t="s">
        <v>611</v>
      </c>
    </row>
    <row r="11" spans="1:6" ht="21.75" customHeight="1" x14ac:dyDescent="0.15">
      <c r="A11" s="776">
        <v>3</v>
      </c>
      <c r="B11" s="779" t="s">
        <v>614</v>
      </c>
      <c r="C11" s="782">
        <v>44545</v>
      </c>
      <c r="D11" s="194" t="s">
        <v>606</v>
      </c>
      <c r="E11" s="196" t="s">
        <v>615</v>
      </c>
      <c r="F11" s="197" t="s">
        <v>616</v>
      </c>
    </row>
    <row r="12" spans="1:6" ht="21.75" customHeight="1" x14ac:dyDescent="0.15">
      <c r="A12" s="777"/>
      <c r="B12" s="780"/>
      <c r="C12" s="780"/>
      <c r="D12" s="194" t="s">
        <v>609</v>
      </c>
      <c r="E12" s="196" t="s">
        <v>610</v>
      </c>
      <c r="F12" s="197" t="s">
        <v>611</v>
      </c>
    </row>
    <row r="13" spans="1:6" ht="21.75" customHeight="1" x14ac:dyDescent="0.15">
      <c r="A13" s="778"/>
      <c r="B13" s="781"/>
      <c r="C13" s="781"/>
      <c r="D13" s="198" t="s">
        <v>612</v>
      </c>
      <c r="E13" s="196" t="s">
        <v>610</v>
      </c>
      <c r="F13" s="197" t="s">
        <v>611</v>
      </c>
    </row>
    <row r="14" spans="1:6" ht="50.25" customHeight="1" x14ac:dyDescent="0.15">
      <c r="A14" s="776">
        <v>4</v>
      </c>
      <c r="B14" s="779" t="s">
        <v>617</v>
      </c>
      <c r="C14" s="782">
        <v>45264</v>
      </c>
      <c r="D14" s="194" t="s">
        <v>606</v>
      </c>
      <c r="E14" s="196" t="s">
        <v>618</v>
      </c>
      <c r="F14" s="197" t="s">
        <v>619</v>
      </c>
    </row>
    <row r="15" spans="1:6" ht="27.75" customHeight="1" x14ac:dyDescent="0.15">
      <c r="A15" s="777"/>
      <c r="B15" s="780"/>
      <c r="C15" s="780"/>
      <c r="D15" s="194" t="s">
        <v>609</v>
      </c>
      <c r="E15" s="196" t="s">
        <v>620</v>
      </c>
      <c r="F15" s="197" t="s">
        <v>611</v>
      </c>
    </row>
    <row r="16" spans="1:6" ht="20.25" customHeight="1" x14ac:dyDescent="0.15">
      <c r="A16" s="778"/>
      <c r="B16" s="781"/>
      <c r="C16" s="781"/>
      <c r="D16" s="198" t="s">
        <v>612</v>
      </c>
      <c r="E16" s="196" t="s">
        <v>620</v>
      </c>
      <c r="F16" s="197" t="s">
        <v>611</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sheetData>
  <sheetProtection algorithmName="SHA-512" hashValue="rUdnSdfXD8RMvryYQjz8JjvplGjQ/FFQh2/E5wcjzBxcla/Dm27PyNJNcF8OFQu0Q16zk3qdJhq9ci3lkFIXIg==" saltValue="zm/Wek5i9vqLqGkoAM8Fig==" spinCount="100000" sheet="1" objects="1" scenarios="1"/>
  <mergeCells count="14">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5"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Q999"/>
  <sheetViews>
    <sheetView zoomScaleNormal="100" workbookViewId="0">
      <pane xSplit="1" ySplit="1" topLeftCell="B2" activePane="bottomRight" state="frozenSplit"/>
      <selection pane="topRight" activeCell="B1" sqref="B1"/>
      <selection pane="bottomLeft" activeCell="A2" sqref="A2"/>
      <selection pane="bottomRight" activeCell="C2" sqref="C2:D6"/>
    </sheetView>
  </sheetViews>
  <sheetFormatPr baseColWidth="10" defaultColWidth="14.5" defaultRowHeight="15" customHeight="1" x14ac:dyDescent="0.2"/>
  <cols>
    <col min="1" max="1" width="17.83203125" customWidth="1"/>
    <col min="2" max="2" width="21.5" style="410" customWidth="1"/>
    <col min="3" max="3" width="2.1640625" style="410" bestFit="1" customWidth="1"/>
    <col min="4" max="4" width="47.83203125" customWidth="1"/>
    <col min="5" max="5" width="78.5" customWidth="1"/>
    <col min="6" max="9" width="0" hidden="1" customWidth="1"/>
    <col min="10" max="10" width="16.83203125" customWidth="1"/>
    <col min="11" max="11" width="14.83203125" customWidth="1"/>
    <col min="15" max="15" width="7.5" customWidth="1"/>
    <col min="16" max="17" width="14.5" hidden="1" customWidth="1"/>
  </cols>
  <sheetData>
    <row r="1" spans="1:5" ht="35.25" customHeight="1" x14ac:dyDescent="0.2">
      <c r="A1" s="96" t="s">
        <v>410</v>
      </c>
      <c r="B1" s="405" t="s">
        <v>411</v>
      </c>
      <c r="C1" s="405"/>
      <c r="D1" s="97" t="s">
        <v>412</v>
      </c>
      <c r="E1" s="98" t="s">
        <v>32</v>
      </c>
    </row>
    <row r="2" spans="1:5" ht="132" customHeight="1" x14ac:dyDescent="0.2">
      <c r="A2" s="99">
        <f>0+1</f>
        <v>1</v>
      </c>
      <c r="B2" s="406" t="s">
        <v>621</v>
      </c>
      <c r="C2" s="99">
        <f>0+1</f>
        <v>1</v>
      </c>
      <c r="D2" s="92" t="s">
        <v>622</v>
      </c>
      <c r="E2" s="100" t="s">
        <v>413</v>
      </c>
    </row>
    <row r="3" spans="1:5" ht="114.75" customHeight="1" x14ac:dyDescent="0.2">
      <c r="A3" s="99">
        <v>2</v>
      </c>
      <c r="B3" s="406" t="s">
        <v>623</v>
      </c>
      <c r="C3" s="99">
        <v>2</v>
      </c>
      <c r="D3" s="92" t="s">
        <v>624</v>
      </c>
      <c r="E3" s="100" t="s">
        <v>414</v>
      </c>
    </row>
    <row r="4" spans="1:5" ht="138" customHeight="1" x14ac:dyDescent="0.2">
      <c r="A4" s="99">
        <v>3</v>
      </c>
      <c r="B4" s="406" t="s">
        <v>625</v>
      </c>
      <c r="C4" s="99">
        <v>3</v>
      </c>
      <c r="D4" s="92" t="s">
        <v>487</v>
      </c>
      <c r="E4" s="100" t="s">
        <v>415</v>
      </c>
    </row>
    <row r="5" spans="1:5" ht="112" x14ac:dyDescent="0.2">
      <c r="A5" s="99">
        <v>4</v>
      </c>
      <c r="B5" s="406" t="s">
        <v>626</v>
      </c>
      <c r="C5" s="99">
        <v>4</v>
      </c>
      <c r="D5" s="92" t="s">
        <v>627</v>
      </c>
      <c r="E5" s="100" t="s">
        <v>416</v>
      </c>
    </row>
    <row r="6" spans="1:5" ht="84" x14ac:dyDescent="0.2">
      <c r="A6" s="99">
        <v>5</v>
      </c>
      <c r="B6" s="406" t="s">
        <v>628</v>
      </c>
      <c r="C6" s="99">
        <v>5</v>
      </c>
      <c r="D6" s="92" t="s">
        <v>629</v>
      </c>
      <c r="E6" s="100" t="s">
        <v>417</v>
      </c>
    </row>
    <row r="7" spans="1:5" ht="14.25" customHeight="1" x14ac:dyDescent="0.2">
      <c r="A7" s="99">
        <v>6</v>
      </c>
      <c r="B7" s="406"/>
      <c r="C7" s="406"/>
      <c r="D7" s="92"/>
      <c r="E7" s="100"/>
    </row>
    <row r="8" spans="1:5" ht="14.25" customHeight="1" x14ac:dyDescent="0.2">
      <c r="A8" s="99">
        <v>7</v>
      </c>
      <c r="B8" s="406"/>
      <c r="C8" s="406"/>
      <c r="D8" s="92"/>
      <c r="E8" s="100"/>
    </row>
    <row r="9" spans="1:5" ht="14.25" customHeight="1" x14ac:dyDescent="0.2">
      <c r="A9" s="99">
        <v>8</v>
      </c>
      <c r="B9" s="406"/>
      <c r="C9" s="406"/>
      <c r="D9" s="92"/>
      <c r="E9" s="100"/>
    </row>
    <row r="10" spans="1:5" ht="14.25" customHeight="1" x14ac:dyDescent="0.2">
      <c r="A10" s="99">
        <v>9</v>
      </c>
      <c r="B10" s="406"/>
      <c r="C10" s="406"/>
      <c r="D10" s="92"/>
      <c r="E10" s="100"/>
    </row>
    <row r="11" spans="1:5" ht="14.25" customHeight="1" x14ac:dyDescent="0.2">
      <c r="A11" s="99">
        <f t="shared" ref="A11:A12" si="0">0+1</f>
        <v>1</v>
      </c>
      <c r="B11" s="406"/>
      <c r="C11" s="406"/>
      <c r="D11" s="92"/>
      <c r="E11" s="100"/>
    </row>
    <row r="12" spans="1:5" ht="225" customHeight="1" x14ac:dyDescent="0.2">
      <c r="A12" s="99">
        <f t="shared" si="0"/>
        <v>1</v>
      </c>
      <c r="B12" s="406"/>
      <c r="C12" s="406"/>
      <c r="D12" s="92"/>
      <c r="E12" s="100"/>
    </row>
    <row r="13" spans="1:5" ht="114" customHeight="1" x14ac:dyDescent="0.2">
      <c r="A13" s="2">
        <f t="shared" ref="A13:A14" si="1">+A12+1</f>
        <v>2</v>
      </c>
      <c r="B13" s="407"/>
      <c r="C13" s="407"/>
      <c r="D13" s="3"/>
      <c r="E13" s="4"/>
    </row>
    <row r="14" spans="1:5" ht="93" customHeight="1" x14ac:dyDescent="0.2">
      <c r="A14" s="2">
        <f t="shared" si="1"/>
        <v>3</v>
      </c>
      <c r="B14" s="407"/>
      <c r="C14" s="407"/>
      <c r="D14" s="3"/>
      <c r="E14" s="4"/>
    </row>
    <row r="15" spans="1:5" ht="102.75" customHeight="1" x14ac:dyDescent="0.2">
      <c r="A15" s="2">
        <f t="shared" ref="A15:A16" si="2">A14+1</f>
        <v>4</v>
      </c>
      <c r="B15" s="407"/>
      <c r="C15" s="407"/>
      <c r="D15" s="3"/>
      <c r="E15" s="4"/>
    </row>
    <row r="16" spans="1:5" ht="14.25" customHeight="1" thickBot="1" x14ac:dyDescent="0.25">
      <c r="A16" s="5">
        <f t="shared" si="2"/>
        <v>5</v>
      </c>
      <c r="B16" s="408"/>
      <c r="C16" s="408"/>
      <c r="D16" s="6"/>
      <c r="E16" s="7"/>
    </row>
    <row r="17" spans="1:5" ht="14.25" customHeight="1" x14ac:dyDescent="0.2">
      <c r="A17" s="1"/>
      <c r="B17" s="409"/>
      <c r="C17" s="409"/>
      <c r="D17" s="1"/>
      <c r="E17" s="1"/>
    </row>
    <row r="18" spans="1:5" ht="33" customHeight="1" x14ac:dyDescent="0.2">
      <c r="A18" s="783" t="s">
        <v>630</v>
      </c>
      <c r="B18" s="784"/>
      <c r="C18" s="784"/>
      <c r="D18" s="784"/>
      <c r="E18" s="784"/>
    </row>
    <row r="19" spans="1:5" ht="409.5" customHeight="1" x14ac:dyDescent="0.2">
      <c r="A19" s="785"/>
      <c r="B19" s="786"/>
      <c r="C19" s="786"/>
      <c r="D19" s="786"/>
      <c r="E19" s="786"/>
    </row>
    <row r="20" spans="1:5" ht="14.25" customHeight="1" x14ac:dyDescent="0.2">
      <c r="A20" s="1"/>
      <c r="B20" s="409"/>
      <c r="C20" s="409"/>
      <c r="D20" s="1"/>
      <c r="E20" s="1"/>
    </row>
    <row r="21" spans="1:5" ht="14.25" customHeight="1" x14ac:dyDescent="0.2">
      <c r="A21" s="1"/>
      <c r="B21" s="409"/>
      <c r="C21" s="409"/>
      <c r="D21" s="1"/>
      <c r="E21" s="1"/>
    </row>
    <row r="22" spans="1:5" ht="14.25" customHeight="1" x14ac:dyDescent="0.2">
      <c r="A22" s="1"/>
      <c r="B22" s="409"/>
      <c r="C22" s="409"/>
      <c r="D22" s="1"/>
      <c r="E22" s="1"/>
    </row>
    <row r="23" spans="1:5" ht="14.25" customHeight="1" x14ac:dyDescent="0.2">
      <c r="A23" s="1"/>
      <c r="B23" s="409"/>
      <c r="C23" s="409"/>
      <c r="D23" s="1"/>
      <c r="E23" s="1"/>
    </row>
    <row r="24" spans="1:5" ht="14.25" customHeight="1" x14ac:dyDescent="0.2">
      <c r="A24" s="1"/>
      <c r="B24" s="409"/>
      <c r="C24" s="409"/>
      <c r="D24" s="1"/>
      <c r="E24" s="1"/>
    </row>
    <row r="25" spans="1:5" ht="14.25" customHeight="1" x14ac:dyDescent="0.2">
      <c r="A25" s="1"/>
      <c r="B25" s="409"/>
      <c r="C25" s="409"/>
      <c r="D25" s="1"/>
      <c r="E25" s="1"/>
    </row>
    <row r="26" spans="1:5" ht="14.25" customHeight="1" x14ac:dyDescent="0.2">
      <c r="A26" s="1"/>
      <c r="B26" s="409"/>
      <c r="C26" s="409"/>
      <c r="D26" s="1"/>
      <c r="E26" s="1"/>
    </row>
    <row r="27" spans="1:5" ht="14.25" customHeight="1" x14ac:dyDescent="0.2">
      <c r="A27" s="1"/>
      <c r="B27" s="409"/>
      <c r="C27" s="409"/>
      <c r="D27" s="1"/>
      <c r="E27" s="1"/>
    </row>
    <row r="28" spans="1:5" ht="14.25" customHeight="1" x14ac:dyDescent="0.2">
      <c r="A28" s="1"/>
      <c r="B28" s="409"/>
      <c r="C28" s="409"/>
      <c r="D28" s="1"/>
      <c r="E28" s="1"/>
    </row>
    <row r="29" spans="1:5" ht="14.25" customHeight="1" x14ac:dyDescent="0.2">
      <c r="A29" s="1"/>
      <c r="B29" s="409"/>
      <c r="C29" s="409"/>
      <c r="D29" s="1"/>
      <c r="E29" s="1"/>
    </row>
    <row r="30" spans="1:5" ht="14.25" customHeight="1" x14ac:dyDescent="0.2">
      <c r="A30" s="1"/>
      <c r="B30" s="409"/>
      <c r="C30" s="409"/>
      <c r="D30" s="1"/>
      <c r="E30" s="1"/>
    </row>
    <row r="31" spans="1:5" ht="14.25" customHeight="1" x14ac:dyDescent="0.2">
      <c r="A31" s="1"/>
      <c r="B31" s="409"/>
      <c r="C31" s="409"/>
      <c r="D31" s="1"/>
      <c r="E31" s="1"/>
    </row>
    <row r="32" spans="1:5" ht="14.25" customHeight="1" x14ac:dyDescent="0.2">
      <c r="A32" s="1"/>
      <c r="B32" s="409"/>
      <c r="C32" s="409"/>
      <c r="D32" s="1"/>
      <c r="E32" s="1"/>
    </row>
    <row r="33" spans="1:5" ht="14.25" customHeight="1" x14ac:dyDescent="0.2">
      <c r="A33" s="1"/>
      <c r="B33" s="409"/>
      <c r="C33" s="409"/>
      <c r="D33" s="1"/>
      <c r="E33" s="1"/>
    </row>
    <row r="34" spans="1:5" ht="14.25" customHeight="1" x14ac:dyDescent="0.2">
      <c r="A34" s="1"/>
      <c r="B34" s="409"/>
      <c r="C34" s="409"/>
      <c r="D34" s="1"/>
      <c r="E34" s="1"/>
    </row>
    <row r="35" spans="1:5" ht="14.25" customHeight="1" x14ac:dyDescent="0.2">
      <c r="A35" s="1"/>
      <c r="B35" s="409"/>
      <c r="C35" s="409"/>
      <c r="D35" s="1"/>
      <c r="E35" s="1"/>
    </row>
    <row r="36" spans="1:5" ht="14.25" customHeight="1" x14ac:dyDescent="0.2">
      <c r="A36" s="1"/>
      <c r="B36" s="409"/>
      <c r="C36" s="409"/>
      <c r="D36" s="1"/>
      <c r="E36" s="1"/>
    </row>
    <row r="37" spans="1:5" ht="14.25" customHeight="1" x14ac:dyDescent="0.2">
      <c r="A37" s="1"/>
      <c r="B37" s="409"/>
      <c r="C37" s="409"/>
      <c r="D37" s="1"/>
      <c r="E37" s="1"/>
    </row>
    <row r="38" spans="1:5" ht="14.25" customHeight="1" x14ac:dyDescent="0.2">
      <c r="A38" s="1"/>
      <c r="B38" s="409"/>
      <c r="C38" s="409"/>
      <c r="D38" s="1"/>
      <c r="E38" s="1"/>
    </row>
    <row r="39" spans="1:5" ht="14.25" customHeight="1" x14ac:dyDescent="0.2">
      <c r="A39" s="1"/>
      <c r="B39" s="409"/>
      <c r="C39" s="409"/>
      <c r="D39" s="1"/>
      <c r="E39" s="1"/>
    </row>
    <row r="40" spans="1:5" ht="14.25" customHeight="1" x14ac:dyDescent="0.2">
      <c r="A40" s="1"/>
      <c r="B40" s="409"/>
      <c r="C40" s="409"/>
      <c r="D40" s="1"/>
      <c r="E40" s="1"/>
    </row>
    <row r="41" spans="1:5" ht="14.25" customHeight="1" x14ac:dyDescent="0.2">
      <c r="A41" s="1"/>
      <c r="B41" s="409"/>
      <c r="C41" s="409"/>
      <c r="D41" s="1"/>
      <c r="E41" s="1"/>
    </row>
    <row r="42" spans="1:5" ht="14.25" customHeight="1" x14ac:dyDescent="0.2">
      <c r="A42" s="1"/>
      <c r="B42" s="409"/>
      <c r="C42" s="409"/>
      <c r="D42" s="1"/>
      <c r="E42" s="1"/>
    </row>
    <row r="43" spans="1:5" ht="14.25" customHeight="1" x14ac:dyDescent="0.2">
      <c r="A43" s="1"/>
      <c r="B43" s="409"/>
      <c r="C43" s="409"/>
      <c r="D43" s="1"/>
      <c r="E43" s="1"/>
    </row>
    <row r="44" spans="1:5" ht="14.25" customHeight="1" x14ac:dyDescent="0.2">
      <c r="A44" s="1"/>
      <c r="B44" s="409"/>
      <c r="C44" s="409"/>
      <c r="D44" s="1"/>
      <c r="E44" s="1"/>
    </row>
    <row r="45" spans="1:5" ht="14.25" customHeight="1" x14ac:dyDescent="0.2">
      <c r="A45" s="1"/>
      <c r="B45" s="409"/>
      <c r="C45" s="409"/>
      <c r="D45" s="1"/>
      <c r="E45" s="1"/>
    </row>
    <row r="46" spans="1:5" ht="14.25" customHeight="1" x14ac:dyDescent="0.2">
      <c r="A46" s="1"/>
      <c r="B46" s="409"/>
      <c r="C46" s="409"/>
      <c r="D46" s="1"/>
      <c r="E46" s="1"/>
    </row>
    <row r="47" spans="1:5" ht="14.25" customHeight="1" x14ac:dyDescent="0.2">
      <c r="A47" s="1"/>
      <c r="B47" s="409"/>
      <c r="C47" s="409"/>
      <c r="D47" s="1"/>
      <c r="E47" s="1"/>
    </row>
    <row r="48" spans="1:5" ht="14.25" customHeight="1" x14ac:dyDescent="0.2">
      <c r="A48" s="1"/>
      <c r="B48" s="409"/>
      <c r="C48" s="409"/>
      <c r="D48" s="1"/>
      <c r="E48" s="1"/>
    </row>
    <row r="49" spans="1:5" ht="14.25" customHeight="1" x14ac:dyDescent="0.2">
      <c r="A49" s="1"/>
      <c r="B49" s="409"/>
      <c r="C49" s="409"/>
      <c r="D49" s="1"/>
      <c r="E49" s="1"/>
    </row>
    <row r="50" spans="1:5" ht="14.25" customHeight="1" x14ac:dyDescent="0.2">
      <c r="A50" s="1"/>
      <c r="B50" s="409"/>
      <c r="C50" s="409"/>
      <c r="D50" s="1"/>
      <c r="E50" s="1"/>
    </row>
    <row r="51" spans="1:5" ht="14.25" customHeight="1" x14ac:dyDescent="0.2">
      <c r="A51" s="1"/>
      <c r="B51" s="409"/>
      <c r="C51" s="409"/>
      <c r="D51" s="1"/>
      <c r="E51" s="1"/>
    </row>
    <row r="52" spans="1:5" ht="14.25" customHeight="1" x14ac:dyDescent="0.2">
      <c r="A52" s="1"/>
      <c r="B52" s="409"/>
      <c r="C52" s="409"/>
      <c r="D52" s="1"/>
      <c r="E52" s="1"/>
    </row>
    <row r="53" spans="1:5" ht="14.25" customHeight="1" x14ac:dyDescent="0.2">
      <c r="A53" s="1"/>
      <c r="B53" s="409"/>
      <c r="C53" s="409"/>
      <c r="D53" s="1"/>
      <c r="E53" s="1"/>
    </row>
    <row r="54" spans="1:5" ht="14.25" customHeight="1" x14ac:dyDescent="0.2">
      <c r="A54" s="1"/>
      <c r="B54" s="409"/>
      <c r="C54" s="409"/>
      <c r="D54" s="1"/>
      <c r="E54" s="1"/>
    </row>
    <row r="55" spans="1:5" ht="14.25" customHeight="1" x14ac:dyDescent="0.2">
      <c r="A55" s="1"/>
      <c r="B55" s="409"/>
      <c r="C55" s="409"/>
      <c r="D55" s="1"/>
      <c r="E55" s="1"/>
    </row>
    <row r="56" spans="1:5" ht="14.25" customHeight="1" x14ac:dyDescent="0.2">
      <c r="A56" s="1"/>
      <c r="B56" s="409"/>
      <c r="C56" s="409"/>
      <c r="D56" s="1"/>
      <c r="E56" s="1"/>
    </row>
    <row r="57" spans="1:5" ht="14.25" customHeight="1" x14ac:dyDescent="0.2">
      <c r="A57" s="1"/>
      <c r="B57" s="409"/>
      <c r="C57" s="409"/>
      <c r="D57" s="1"/>
      <c r="E57" s="1"/>
    </row>
    <row r="58" spans="1:5" ht="14.25" customHeight="1" x14ac:dyDescent="0.2">
      <c r="A58" s="1"/>
      <c r="B58" s="409"/>
      <c r="C58" s="409"/>
      <c r="D58" s="1"/>
      <c r="E58" s="1"/>
    </row>
    <row r="59" spans="1:5" ht="14.25" customHeight="1" x14ac:dyDescent="0.2">
      <c r="A59" s="1"/>
      <c r="B59" s="409"/>
      <c r="C59" s="409"/>
      <c r="D59" s="1"/>
      <c r="E59" s="1"/>
    </row>
    <row r="60" spans="1:5" ht="14.25" customHeight="1" x14ac:dyDescent="0.2">
      <c r="A60" s="1"/>
      <c r="B60" s="409"/>
      <c r="C60" s="409"/>
      <c r="D60" s="1"/>
      <c r="E60" s="1"/>
    </row>
    <row r="61" spans="1:5" ht="14.25" customHeight="1" x14ac:dyDescent="0.2">
      <c r="A61" s="1"/>
      <c r="B61" s="409"/>
      <c r="C61" s="409"/>
      <c r="D61" s="1"/>
      <c r="E61" s="1"/>
    </row>
    <row r="62" spans="1:5" ht="14.25" customHeight="1" x14ac:dyDescent="0.2">
      <c r="A62" s="1"/>
      <c r="B62" s="409"/>
      <c r="C62" s="409"/>
      <c r="D62" s="1"/>
      <c r="E62" s="1"/>
    </row>
    <row r="63" spans="1:5" ht="14.25" customHeight="1" x14ac:dyDescent="0.2">
      <c r="A63" s="1"/>
      <c r="B63" s="409"/>
      <c r="C63" s="409"/>
      <c r="D63" s="1"/>
      <c r="E63" s="1"/>
    </row>
    <row r="64" spans="1:5" ht="14.25" customHeight="1" x14ac:dyDescent="0.2">
      <c r="A64" s="1"/>
      <c r="B64" s="409"/>
      <c r="C64" s="409"/>
      <c r="D64" s="1"/>
      <c r="E64" s="1"/>
    </row>
    <row r="65" spans="1:5" ht="14.25" customHeight="1" x14ac:dyDescent="0.2">
      <c r="A65" s="1"/>
      <c r="B65" s="409"/>
      <c r="C65" s="409"/>
      <c r="D65" s="1"/>
      <c r="E65" s="1"/>
    </row>
    <row r="66" spans="1:5" ht="14.25" customHeight="1" x14ac:dyDescent="0.2">
      <c r="A66" s="1"/>
      <c r="B66" s="409"/>
      <c r="C66" s="409"/>
      <c r="D66" s="1"/>
      <c r="E66" s="1"/>
    </row>
    <row r="67" spans="1:5" ht="14.25" customHeight="1" x14ac:dyDescent="0.2">
      <c r="A67" s="1"/>
      <c r="B67" s="409"/>
      <c r="C67" s="409"/>
      <c r="D67" s="1"/>
      <c r="E67" s="1"/>
    </row>
    <row r="68" spans="1:5" ht="14.25" customHeight="1" x14ac:dyDescent="0.2">
      <c r="A68" s="1"/>
      <c r="B68" s="409"/>
      <c r="C68" s="409"/>
      <c r="D68" s="1"/>
      <c r="E68" s="1"/>
    </row>
    <row r="69" spans="1:5" ht="14.25" customHeight="1" x14ac:dyDescent="0.2">
      <c r="A69" s="1"/>
      <c r="B69" s="409"/>
      <c r="C69" s="409"/>
      <c r="D69" s="1"/>
      <c r="E69" s="1"/>
    </row>
    <row r="70" spans="1:5" ht="14.25" customHeight="1" x14ac:dyDescent="0.2">
      <c r="A70" s="1"/>
      <c r="B70" s="409"/>
      <c r="C70" s="409"/>
      <c r="D70" s="1"/>
      <c r="E70" s="1"/>
    </row>
    <row r="71" spans="1:5" ht="14.25" customHeight="1" x14ac:dyDescent="0.2">
      <c r="A71" s="1"/>
      <c r="B71" s="409"/>
      <c r="C71" s="409"/>
      <c r="D71" s="1"/>
      <c r="E71" s="1"/>
    </row>
    <row r="72" spans="1:5" ht="14.25" customHeight="1" x14ac:dyDescent="0.2">
      <c r="A72" s="1"/>
      <c r="B72" s="409"/>
      <c r="C72" s="409"/>
      <c r="D72" s="1"/>
      <c r="E72" s="1"/>
    </row>
    <row r="73" spans="1:5" ht="14.25" customHeight="1" x14ac:dyDescent="0.2">
      <c r="A73" s="1"/>
      <c r="B73" s="409"/>
      <c r="C73" s="409"/>
      <c r="D73" s="1"/>
      <c r="E73" s="1"/>
    </row>
    <row r="74" spans="1:5" ht="14.25" customHeight="1" x14ac:dyDescent="0.2">
      <c r="A74" s="1"/>
      <c r="B74" s="409"/>
      <c r="C74" s="409"/>
      <c r="D74" s="1"/>
      <c r="E74" s="1"/>
    </row>
    <row r="75" spans="1:5" ht="14.25" customHeight="1" x14ac:dyDescent="0.2">
      <c r="A75" s="1"/>
      <c r="B75" s="409"/>
      <c r="C75" s="409"/>
      <c r="D75" s="1"/>
      <c r="E75" s="1"/>
    </row>
    <row r="76" spans="1:5" ht="14.25" customHeight="1" x14ac:dyDescent="0.2">
      <c r="A76" s="1"/>
      <c r="B76" s="409"/>
      <c r="C76" s="409"/>
      <c r="D76" s="1"/>
      <c r="E76" s="1"/>
    </row>
    <row r="77" spans="1:5" ht="14.25" customHeight="1" x14ac:dyDescent="0.2">
      <c r="A77" s="1"/>
      <c r="B77" s="409"/>
      <c r="C77" s="409"/>
      <c r="D77" s="1"/>
      <c r="E77" s="1"/>
    </row>
    <row r="78" spans="1:5" ht="14.25" customHeight="1" x14ac:dyDescent="0.2">
      <c r="A78" s="1"/>
      <c r="B78" s="409"/>
      <c r="C78" s="409"/>
      <c r="D78" s="1"/>
      <c r="E78" s="1"/>
    </row>
    <row r="79" spans="1:5" ht="14.25" customHeight="1" x14ac:dyDescent="0.2">
      <c r="A79" s="1"/>
      <c r="B79" s="409"/>
      <c r="C79" s="409"/>
      <c r="D79" s="1"/>
      <c r="E79" s="1"/>
    </row>
    <row r="80" spans="1:5" ht="14.25" customHeight="1" x14ac:dyDescent="0.2">
      <c r="A80" s="1"/>
      <c r="B80" s="409"/>
      <c r="C80" s="409"/>
      <c r="D80" s="1"/>
      <c r="E80" s="1"/>
    </row>
    <row r="81" spans="1:5" ht="14.25" customHeight="1" x14ac:dyDescent="0.2">
      <c r="A81" s="1"/>
      <c r="B81" s="409"/>
      <c r="C81" s="409"/>
      <c r="D81" s="1"/>
      <c r="E81" s="1"/>
    </row>
    <row r="82" spans="1:5" ht="14.25" customHeight="1" x14ac:dyDescent="0.2">
      <c r="A82" s="1"/>
      <c r="B82" s="409"/>
      <c r="C82" s="409"/>
      <c r="D82" s="1"/>
      <c r="E82" s="1"/>
    </row>
    <row r="83" spans="1:5" ht="14.25" customHeight="1" x14ac:dyDescent="0.2">
      <c r="A83" s="1"/>
      <c r="B83" s="409"/>
      <c r="C83" s="409"/>
      <c r="D83" s="1"/>
      <c r="E83" s="1"/>
    </row>
    <row r="84" spans="1:5" ht="14.25" customHeight="1" x14ac:dyDescent="0.2">
      <c r="A84" s="1"/>
      <c r="B84" s="409"/>
      <c r="C84" s="409"/>
      <c r="D84" s="1"/>
      <c r="E84" s="1"/>
    </row>
    <row r="85" spans="1:5" ht="14.25" customHeight="1" x14ac:dyDescent="0.2">
      <c r="A85" s="1"/>
      <c r="B85" s="409"/>
      <c r="C85" s="409"/>
      <c r="D85" s="1"/>
      <c r="E85" s="1"/>
    </row>
    <row r="86" spans="1:5" ht="14.25" customHeight="1" x14ac:dyDescent="0.2">
      <c r="A86" s="1"/>
      <c r="B86" s="409"/>
      <c r="C86" s="409"/>
      <c r="D86" s="1"/>
      <c r="E86" s="1"/>
    </row>
    <row r="87" spans="1:5" ht="14.25" customHeight="1" x14ac:dyDescent="0.2">
      <c r="A87" s="1"/>
      <c r="B87" s="409"/>
      <c r="C87" s="409"/>
      <c r="D87" s="1"/>
      <c r="E87" s="1"/>
    </row>
    <row r="88" spans="1:5" ht="14.25" customHeight="1" x14ac:dyDescent="0.2">
      <c r="A88" s="1"/>
      <c r="B88" s="409"/>
      <c r="C88" s="409"/>
      <c r="D88" s="1"/>
      <c r="E88" s="1"/>
    </row>
    <row r="89" spans="1:5" ht="14.25" customHeight="1" x14ac:dyDescent="0.2">
      <c r="A89" s="1"/>
      <c r="B89" s="409"/>
      <c r="C89" s="409"/>
      <c r="D89" s="1"/>
      <c r="E89" s="1"/>
    </row>
    <row r="90" spans="1:5" ht="14.25" customHeight="1" x14ac:dyDescent="0.2">
      <c r="A90" s="1"/>
      <c r="B90" s="409"/>
      <c r="C90" s="409"/>
      <c r="D90" s="1"/>
      <c r="E90" s="1"/>
    </row>
    <row r="91" spans="1:5" ht="14.25" customHeight="1" x14ac:dyDescent="0.2">
      <c r="A91" s="1"/>
      <c r="B91" s="409"/>
      <c r="C91" s="409"/>
      <c r="D91" s="1"/>
      <c r="E91" s="1"/>
    </row>
    <row r="92" spans="1:5" ht="14.25" customHeight="1" x14ac:dyDescent="0.2">
      <c r="A92" s="1"/>
      <c r="B92" s="409"/>
      <c r="C92" s="409"/>
      <c r="D92" s="1"/>
      <c r="E92" s="1"/>
    </row>
    <row r="93" spans="1:5" ht="14.25" customHeight="1" x14ac:dyDescent="0.2">
      <c r="A93" s="1"/>
      <c r="B93" s="409"/>
      <c r="C93" s="409"/>
      <c r="D93" s="1"/>
      <c r="E93" s="1"/>
    </row>
    <row r="94" spans="1:5" ht="14.25" customHeight="1" x14ac:dyDescent="0.2">
      <c r="A94" s="1"/>
      <c r="B94" s="409"/>
      <c r="C94" s="409"/>
      <c r="D94" s="1"/>
      <c r="E94" s="1"/>
    </row>
    <row r="95" spans="1:5" ht="14.25" customHeight="1" x14ac:dyDescent="0.2">
      <c r="A95" s="1"/>
      <c r="B95" s="409"/>
      <c r="C95" s="409"/>
      <c r="D95" s="1"/>
      <c r="E95" s="1"/>
    </row>
    <row r="96" spans="1:5" ht="14.25" customHeight="1" x14ac:dyDescent="0.2">
      <c r="A96" s="1"/>
      <c r="B96" s="409"/>
      <c r="C96" s="409"/>
      <c r="D96" s="1"/>
      <c r="E96" s="1"/>
    </row>
    <row r="97" spans="1:5" ht="14.25" customHeight="1" x14ac:dyDescent="0.2">
      <c r="A97" s="1"/>
      <c r="B97" s="409"/>
      <c r="C97" s="409"/>
      <c r="D97" s="1"/>
      <c r="E97" s="1"/>
    </row>
    <row r="98" spans="1:5" ht="14.25" customHeight="1" x14ac:dyDescent="0.2">
      <c r="A98" s="1"/>
      <c r="B98" s="409"/>
      <c r="C98" s="409"/>
      <c r="D98" s="1"/>
      <c r="E98" s="1"/>
    </row>
    <row r="99" spans="1:5" ht="14.25" customHeight="1" x14ac:dyDescent="0.2">
      <c r="A99" s="1"/>
      <c r="B99" s="409"/>
      <c r="C99" s="409"/>
      <c r="D99" s="1"/>
      <c r="E99" s="1"/>
    </row>
    <row r="100" spans="1:5" ht="14.25" customHeight="1" x14ac:dyDescent="0.2">
      <c r="A100" s="1"/>
      <c r="B100" s="409"/>
      <c r="C100" s="409"/>
      <c r="D100" s="1"/>
      <c r="E100" s="1"/>
    </row>
    <row r="101" spans="1:5" ht="14.25" customHeight="1" x14ac:dyDescent="0.2">
      <c r="A101" s="1"/>
      <c r="B101" s="409"/>
      <c r="C101" s="409"/>
      <c r="D101" s="1"/>
      <c r="E101" s="1"/>
    </row>
    <row r="102" spans="1:5" ht="14.25" customHeight="1" x14ac:dyDescent="0.2">
      <c r="A102" s="1"/>
      <c r="B102" s="409"/>
      <c r="C102" s="409"/>
      <c r="D102" s="1"/>
      <c r="E102" s="1"/>
    </row>
    <row r="103" spans="1:5" ht="14.25" customHeight="1" x14ac:dyDescent="0.2">
      <c r="A103" s="1"/>
      <c r="B103" s="409"/>
      <c r="C103" s="409"/>
      <c r="D103" s="1"/>
      <c r="E103" s="1"/>
    </row>
    <row r="104" spans="1:5" ht="14.25" customHeight="1" x14ac:dyDescent="0.2">
      <c r="A104" s="1"/>
      <c r="B104" s="409"/>
      <c r="C104" s="409"/>
      <c r="D104" s="1"/>
      <c r="E104" s="1"/>
    </row>
    <row r="105" spans="1:5" ht="14.25" customHeight="1" x14ac:dyDescent="0.2">
      <c r="A105" s="1"/>
      <c r="B105" s="409"/>
      <c r="C105" s="409"/>
      <c r="D105" s="1"/>
      <c r="E105" s="1"/>
    </row>
    <row r="106" spans="1:5" ht="14.25" customHeight="1" x14ac:dyDescent="0.2">
      <c r="A106" s="1"/>
      <c r="B106" s="409"/>
      <c r="C106" s="409"/>
      <c r="D106" s="1"/>
      <c r="E106" s="1"/>
    </row>
    <row r="107" spans="1:5" ht="14.25" customHeight="1" x14ac:dyDescent="0.2">
      <c r="A107" s="1"/>
      <c r="B107" s="409"/>
      <c r="C107" s="409"/>
      <c r="D107" s="1"/>
      <c r="E107" s="1"/>
    </row>
    <row r="108" spans="1:5" ht="14.25" customHeight="1" x14ac:dyDescent="0.2">
      <c r="A108" s="1"/>
      <c r="B108" s="409"/>
      <c r="C108" s="409"/>
      <c r="D108" s="1"/>
      <c r="E108" s="1"/>
    </row>
    <row r="109" spans="1:5" ht="14.25" customHeight="1" x14ac:dyDescent="0.2">
      <c r="A109" s="1"/>
      <c r="B109" s="409"/>
      <c r="C109" s="409"/>
      <c r="D109" s="1"/>
      <c r="E109" s="1"/>
    </row>
    <row r="110" spans="1:5" ht="14.25" customHeight="1" x14ac:dyDescent="0.2">
      <c r="A110" s="1"/>
      <c r="B110" s="409"/>
      <c r="C110" s="409"/>
      <c r="D110" s="1"/>
      <c r="E110" s="1"/>
    </row>
    <row r="111" spans="1:5" ht="14.25" customHeight="1" x14ac:dyDescent="0.2">
      <c r="A111" s="1"/>
      <c r="B111" s="409"/>
      <c r="C111" s="409"/>
      <c r="D111" s="1"/>
      <c r="E111" s="1"/>
    </row>
    <row r="112" spans="1:5" ht="14.25" customHeight="1" x14ac:dyDescent="0.2">
      <c r="A112" s="1"/>
      <c r="B112" s="409"/>
      <c r="C112" s="409"/>
      <c r="D112" s="1"/>
      <c r="E112" s="1"/>
    </row>
    <row r="113" spans="1:5" ht="14.25" customHeight="1" x14ac:dyDescent="0.2">
      <c r="A113" s="1"/>
      <c r="B113" s="409"/>
      <c r="C113" s="409"/>
      <c r="D113" s="1"/>
      <c r="E113" s="1"/>
    </row>
    <row r="114" spans="1:5" ht="14.25" customHeight="1" x14ac:dyDescent="0.2">
      <c r="A114" s="1"/>
      <c r="B114" s="409"/>
      <c r="C114" s="409"/>
      <c r="D114" s="1"/>
      <c r="E114" s="1"/>
    </row>
    <row r="115" spans="1:5" ht="14.25" customHeight="1" x14ac:dyDescent="0.2">
      <c r="A115" s="1"/>
      <c r="B115" s="409"/>
      <c r="C115" s="409"/>
      <c r="D115" s="1"/>
      <c r="E115" s="1"/>
    </row>
    <row r="116" spans="1:5" ht="14.25" customHeight="1" x14ac:dyDescent="0.2">
      <c r="A116" s="1"/>
      <c r="B116" s="409"/>
      <c r="C116" s="409"/>
      <c r="D116" s="1"/>
      <c r="E116" s="1"/>
    </row>
    <row r="117" spans="1:5" ht="14.25" customHeight="1" x14ac:dyDescent="0.2">
      <c r="A117" s="1"/>
      <c r="B117" s="409"/>
      <c r="C117" s="409"/>
      <c r="D117" s="1"/>
      <c r="E117" s="1"/>
    </row>
    <row r="118" spans="1:5" ht="14.25" customHeight="1" x14ac:dyDescent="0.2">
      <c r="A118" s="1"/>
      <c r="B118" s="409"/>
      <c r="C118" s="409"/>
      <c r="D118" s="1"/>
      <c r="E118" s="1"/>
    </row>
    <row r="119" spans="1:5" ht="14.25" customHeight="1" x14ac:dyDescent="0.2">
      <c r="A119" s="1"/>
      <c r="B119" s="409"/>
      <c r="C119" s="409"/>
      <c r="D119" s="1"/>
      <c r="E119" s="1"/>
    </row>
    <row r="120" spans="1:5" ht="14.25" customHeight="1" x14ac:dyDescent="0.2">
      <c r="A120" s="1"/>
      <c r="B120" s="409"/>
      <c r="C120" s="409"/>
      <c r="D120" s="1"/>
      <c r="E120" s="1"/>
    </row>
    <row r="121" spans="1:5" ht="14.25" customHeight="1" x14ac:dyDescent="0.2">
      <c r="A121" s="1"/>
      <c r="B121" s="409"/>
      <c r="C121" s="409"/>
      <c r="D121" s="1"/>
      <c r="E121" s="1"/>
    </row>
    <row r="122" spans="1:5" ht="14.25" customHeight="1" x14ac:dyDescent="0.2">
      <c r="A122" s="1"/>
      <c r="B122" s="409"/>
      <c r="C122" s="409"/>
      <c r="D122" s="1"/>
      <c r="E122" s="1"/>
    </row>
    <row r="123" spans="1:5" ht="14.25" customHeight="1" x14ac:dyDescent="0.2">
      <c r="A123" s="1"/>
      <c r="B123" s="409"/>
      <c r="C123" s="409"/>
      <c r="D123" s="1"/>
      <c r="E123" s="1"/>
    </row>
    <row r="124" spans="1:5" ht="14.25" customHeight="1" x14ac:dyDescent="0.2">
      <c r="A124" s="1"/>
      <c r="B124" s="409"/>
      <c r="C124" s="409"/>
      <c r="D124" s="1"/>
      <c r="E124" s="1"/>
    </row>
    <row r="125" spans="1:5" ht="14.25" customHeight="1" x14ac:dyDescent="0.2">
      <c r="A125" s="1"/>
      <c r="B125" s="409"/>
      <c r="C125" s="409"/>
      <c r="D125" s="1"/>
      <c r="E125" s="1"/>
    </row>
    <row r="126" spans="1:5" ht="14.25" customHeight="1" x14ac:dyDescent="0.2">
      <c r="A126" s="1"/>
      <c r="B126" s="409"/>
      <c r="C126" s="409"/>
      <c r="D126" s="1"/>
      <c r="E126" s="1"/>
    </row>
    <row r="127" spans="1:5" ht="14.25" customHeight="1" x14ac:dyDescent="0.2">
      <c r="A127" s="1"/>
      <c r="B127" s="409"/>
      <c r="C127" s="409"/>
      <c r="D127" s="1"/>
      <c r="E127" s="1"/>
    </row>
    <row r="128" spans="1:5" ht="14.25" customHeight="1" x14ac:dyDescent="0.2">
      <c r="A128" s="1"/>
      <c r="B128" s="409"/>
      <c r="C128" s="409"/>
      <c r="D128" s="1"/>
      <c r="E128" s="1"/>
    </row>
    <row r="129" spans="1:5" ht="14.25" customHeight="1" x14ac:dyDescent="0.2">
      <c r="A129" s="1"/>
      <c r="B129" s="409"/>
      <c r="C129" s="409"/>
      <c r="D129" s="1"/>
      <c r="E129" s="1"/>
    </row>
    <row r="130" spans="1:5" ht="14.25" customHeight="1" x14ac:dyDescent="0.2">
      <c r="A130" s="1"/>
      <c r="B130" s="409"/>
      <c r="C130" s="409"/>
      <c r="D130" s="1"/>
      <c r="E130" s="1"/>
    </row>
    <row r="131" spans="1:5" ht="14.25" customHeight="1" x14ac:dyDescent="0.2">
      <c r="A131" s="1"/>
      <c r="B131" s="409"/>
      <c r="C131" s="409"/>
      <c r="D131" s="1"/>
      <c r="E131" s="1"/>
    </row>
    <row r="132" spans="1:5" ht="14.25" customHeight="1" x14ac:dyDescent="0.2">
      <c r="A132" s="1"/>
      <c r="B132" s="409"/>
      <c r="C132" s="409"/>
      <c r="D132" s="1"/>
      <c r="E132" s="1"/>
    </row>
    <row r="133" spans="1:5" ht="14.25" customHeight="1" x14ac:dyDescent="0.2">
      <c r="A133" s="1"/>
      <c r="B133" s="409"/>
      <c r="C133" s="409"/>
      <c r="D133" s="1"/>
      <c r="E133" s="1"/>
    </row>
    <row r="134" spans="1:5" ht="14.25" customHeight="1" x14ac:dyDescent="0.2">
      <c r="A134" s="1"/>
      <c r="B134" s="409"/>
      <c r="C134" s="409"/>
      <c r="D134" s="1"/>
      <c r="E134" s="1"/>
    </row>
    <row r="135" spans="1:5" ht="14.25" customHeight="1" x14ac:dyDescent="0.2">
      <c r="A135" s="1"/>
      <c r="B135" s="409"/>
      <c r="C135" s="409"/>
      <c r="D135" s="1"/>
      <c r="E135" s="1"/>
    </row>
    <row r="136" spans="1:5" ht="14.25" customHeight="1" x14ac:dyDescent="0.2">
      <c r="A136" s="1"/>
      <c r="B136" s="409"/>
      <c r="C136" s="409"/>
      <c r="D136" s="1"/>
      <c r="E136" s="1"/>
    </row>
    <row r="137" spans="1:5" ht="14.25" customHeight="1" x14ac:dyDescent="0.2">
      <c r="A137" s="1"/>
      <c r="B137" s="409"/>
      <c r="C137" s="409"/>
      <c r="D137" s="1"/>
      <c r="E137" s="1"/>
    </row>
    <row r="138" spans="1:5" ht="14.25" customHeight="1" x14ac:dyDescent="0.2">
      <c r="A138" s="1"/>
      <c r="B138" s="409"/>
      <c r="C138" s="409"/>
      <c r="D138" s="1"/>
      <c r="E138" s="1"/>
    </row>
    <row r="139" spans="1:5" ht="14.25" customHeight="1" x14ac:dyDescent="0.2">
      <c r="A139" s="1"/>
      <c r="B139" s="409"/>
      <c r="C139" s="409"/>
      <c r="D139" s="1"/>
      <c r="E139" s="1"/>
    </row>
    <row r="140" spans="1:5" ht="14.25" customHeight="1" x14ac:dyDescent="0.2">
      <c r="A140" s="1"/>
      <c r="B140" s="409"/>
      <c r="C140" s="409"/>
      <c r="D140" s="1"/>
      <c r="E140" s="1"/>
    </row>
    <row r="141" spans="1:5" ht="14.25" customHeight="1" x14ac:dyDescent="0.2">
      <c r="A141" s="1"/>
      <c r="B141" s="409"/>
      <c r="C141" s="409"/>
      <c r="D141" s="1"/>
      <c r="E141" s="1"/>
    </row>
    <row r="142" spans="1:5" ht="14.25" customHeight="1" x14ac:dyDescent="0.2">
      <c r="A142" s="1"/>
      <c r="B142" s="409"/>
      <c r="C142" s="409"/>
      <c r="D142" s="1"/>
      <c r="E142" s="1"/>
    </row>
    <row r="143" spans="1:5" ht="14.25" customHeight="1" x14ac:dyDescent="0.2">
      <c r="A143" s="1"/>
      <c r="B143" s="409"/>
      <c r="C143" s="409"/>
      <c r="D143" s="1"/>
      <c r="E143" s="1"/>
    </row>
    <row r="144" spans="1:5" ht="14.25" customHeight="1" x14ac:dyDescent="0.2">
      <c r="A144" s="1"/>
      <c r="B144" s="409"/>
      <c r="C144" s="409"/>
      <c r="D144" s="1"/>
      <c r="E144" s="1"/>
    </row>
    <row r="145" spans="1:5" ht="14.25" customHeight="1" x14ac:dyDescent="0.2">
      <c r="A145" s="1"/>
      <c r="B145" s="409"/>
      <c r="C145" s="409"/>
      <c r="D145" s="1"/>
      <c r="E145" s="1"/>
    </row>
    <row r="146" spans="1:5" ht="14.25" customHeight="1" x14ac:dyDescent="0.2">
      <c r="A146" s="1"/>
      <c r="B146" s="409"/>
      <c r="C146" s="409"/>
      <c r="D146" s="1"/>
      <c r="E146" s="1"/>
    </row>
    <row r="147" spans="1:5" ht="14.25" customHeight="1" x14ac:dyDescent="0.2">
      <c r="A147" s="1"/>
      <c r="B147" s="409"/>
      <c r="C147" s="409"/>
      <c r="D147" s="1"/>
      <c r="E147" s="1"/>
    </row>
    <row r="148" spans="1:5" ht="14.25" customHeight="1" x14ac:dyDescent="0.2">
      <c r="A148" s="1"/>
      <c r="B148" s="409"/>
      <c r="C148" s="409"/>
      <c r="D148" s="1"/>
      <c r="E148" s="1"/>
    </row>
    <row r="149" spans="1:5" ht="14.25" customHeight="1" x14ac:dyDescent="0.2">
      <c r="A149" s="1"/>
      <c r="B149" s="409"/>
      <c r="C149" s="409"/>
      <c r="D149" s="1"/>
      <c r="E149" s="1"/>
    </row>
    <row r="150" spans="1:5" ht="14.25" customHeight="1" x14ac:dyDescent="0.2">
      <c r="A150" s="1"/>
      <c r="B150" s="409"/>
      <c r="C150" s="409"/>
      <c r="D150" s="1"/>
      <c r="E150" s="1"/>
    </row>
    <row r="151" spans="1:5" ht="14.25" customHeight="1" x14ac:dyDescent="0.2">
      <c r="A151" s="1"/>
      <c r="B151" s="409"/>
      <c r="C151" s="409"/>
      <c r="D151" s="1"/>
      <c r="E151" s="1"/>
    </row>
    <row r="152" spans="1:5" ht="14.25" customHeight="1" x14ac:dyDescent="0.2">
      <c r="A152" s="1"/>
      <c r="B152" s="409"/>
      <c r="C152" s="409"/>
      <c r="D152" s="1"/>
      <c r="E152" s="1"/>
    </row>
    <row r="153" spans="1:5" ht="14.25" customHeight="1" x14ac:dyDescent="0.2">
      <c r="A153" s="1"/>
      <c r="B153" s="409"/>
      <c r="C153" s="409"/>
      <c r="D153" s="1"/>
      <c r="E153" s="1"/>
    </row>
    <row r="154" spans="1:5" ht="14.25" customHeight="1" x14ac:dyDescent="0.2">
      <c r="A154" s="1"/>
      <c r="B154" s="409"/>
      <c r="C154" s="409"/>
      <c r="D154" s="1"/>
      <c r="E154" s="1"/>
    </row>
    <row r="155" spans="1:5" ht="14.25" customHeight="1" x14ac:dyDescent="0.2">
      <c r="A155" s="1"/>
      <c r="B155" s="409"/>
      <c r="C155" s="409"/>
      <c r="D155" s="1"/>
      <c r="E155" s="1"/>
    </row>
    <row r="156" spans="1:5" ht="14.25" customHeight="1" x14ac:dyDescent="0.2">
      <c r="A156" s="1"/>
      <c r="B156" s="409"/>
      <c r="C156" s="409"/>
      <c r="D156" s="1"/>
      <c r="E156" s="1"/>
    </row>
    <row r="157" spans="1:5" ht="14.25" customHeight="1" x14ac:dyDescent="0.2">
      <c r="A157" s="1"/>
      <c r="B157" s="409"/>
      <c r="C157" s="409"/>
      <c r="D157" s="1"/>
      <c r="E157" s="1"/>
    </row>
    <row r="158" spans="1:5" ht="14.25" customHeight="1" x14ac:dyDescent="0.2">
      <c r="A158" s="1"/>
      <c r="B158" s="409"/>
      <c r="C158" s="409"/>
      <c r="D158" s="1"/>
      <c r="E158" s="1"/>
    </row>
    <row r="159" spans="1:5" ht="14.25" customHeight="1" x14ac:dyDescent="0.2">
      <c r="A159" s="1"/>
      <c r="B159" s="409"/>
      <c r="C159" s="409"/>
      <c r="D159" s="1"/>
      <c r="E159" s="1"/>
    </row>
    <row r="160" spans="1:5" ht="14.25" customHeight="1" x14ac:dyDescent="0.2">
      <c r="A160" s="1"/>
      <c r="B160" s="409"/>
      <c r="C160" s="409"/>
      <c r="D160" s="1"/>
      <c r="E160" s="1"/>
    </row>
    <row r="161" spans="1:5" ht="14.25" customHeight="1" x14ac:dyDescent="0.2">
      <c r="A161" s="1"/>
      <c r="B161" s="409"/>
      <c r="C161" s="409"/>
      <c r="D161" s="1"/>
      <c r="E161" s="1"/>
    </row>
    <row r="162" spans="1:5" ht="14.25" customHeight="1" x14ac:dyDescent="0.2">
      <c r="A162" s="1"/>
      <c r="B162" s="409"/>
      <c r="C162" s="409"/>
      <c r="D162" s="1"/>
      <c r="E162" s="1"/>
    </row>
    <row r="163" spans="1:5" ht="14.25" customHeight="1" x14ac:dyDescent="0.2">
      <c r="A163" s="1"/>
      <c r="B163" s="409"/>
      <c r="C163" s="409"/>
      <c r="D163" s="1"/>
      <c r="E163" s="1"/>
    </row>
    <row r="164" spans="1:5" ht="14.25" customHeight="1" x14ac:dyDescent="0.2">
      <c r="A164" s="1"/>
      <c r="B164" s="409"/>
      <c r="C164" s="409"/>
      <c r="D164" s="1"/>
      <c r="E164" s="1"/>
    </row>
    <row r="165" spans="1:5" ht="14.25" customHeight="1" x14ac:dyDescent="0.2">
      <c r="A165" s="1"/>
      <c r="B165" s="409"/>
      <c r="C165" s="409"/>
      <c r="D165" s="1"/>
      <c r="E165" s="1"/>
    </row>
    <row r="166" spans="1:5" ht="14.25" customHeight="1" x14ac:dyDescent="0.2">
      <c r="A166" s="1"/>
      <c r="B166" s="409"/>
      <c r="C166" s="409"/>
      <c r="D166" s="1"/>
      <c r="E166" s="1"/>
    </row>
    <row r="167" spans="1:5" ht="14.25" customHeight="1" x14ac:dyDescent="0.2">
      <c r="A167" s="1"/>
      <c r="B167" s="409"/>
      <c r="C167" s="409"/>
      <c r="D167" s="1"/>
      <c r="E167" s="1"/>
    </row>
    <row r="168" spans="1:5" ht="14.25" customHeight="1" x14ac:dyDescent="0.2">
      <c r="A168" s="1"/>
      <c r="B168" s="409"/>
      <c r="C168" s="409"/>
      <c r="D168" s="1"/>
      <c r="E168" s="1"/>
    </row>
    <row r="169" spans="1:5" ht="14.25" customHeight="1" x14ac:dyDescent="0.2">
      <c r="A169" s="1"/>
      <c r="B169" s="409"/>
      <c r="C169" s="409"/>
      <c r="D169" s="1"/>
      <c r="E169" s="1"/>
    </row>
    <row r="170" spans="1:5" ht="14.25" customHeight="1" x14ac:dyDescent="0.2">
      <c r="A170" s="1"/>
      <c r="B170" s="409"/>
      <c r="C170" s="409"/>
      <c r="D170" s="1"/>
      <c r="E170" s="1"/>
    </row>
    <row r="171" spans="1:5" ht="14.25" customHeight="1" x14ac:dyDescent="0.2">
      <c r="A171" s="1"/>
      <c r="B171" s="409"/>
      <c r="C171" s="409"/>
      <c r="D171" s="1"/>
      <c r="E171" s="1"/>
    </row>
    <row r="172" spans="1:5" ht="14.25" customHeight="1" x14ac:dyDescent="0.2">
      <c r="A172" s="1"/>
      <c r="B172" s="409"/>
      <c r="C172" s="409"/>
      <c r="D172" s="1"/>
      <c r="E172" s="1"/>
    </row>
    <row r="173" spans="1:5" ht="14.25" customHeight="1" x14ac:dyDescent="0.2">
      <c r="A173" s="1"/>
      <c r="B173" s="409"/>
      <c r="C173" s="409"/>
      <c r="D173" s="1"/>
      <c r="E173" s="1"/>
    </row>
    <row r="174" spans="1:5" ht="14.25" customHeight="1" x14ac:dyDescent="0.2">
      <c r="A174" s="1"/>
      <c r="B174" s="409"/>
      <c r="C174" s="409"/>
      <c r="D174" s="1"/>
      <c r="E174" s="1"/>
    </row>
    <row r="175" spans="1:5" ht="14.25" customHeight="1" x14ac:dyDescent="0.2">
      <c r="A175" s="1"/>
      <c r="B175" s="409"/>
      <c r="C175" s="409"/>
      <c r="D175" s="1"/>
      <c r="E175" s="1"/>
    </row>
    <row r="176" spans="1:5" ht="14.25" customHeight="1" x14ac:dyDescent="0.2">
      <c r="A176" s="1"/>
      <c r="B176" s="409"/>
      <c r="C176" s="409"/>
      <c r="D176" s="1"/>
      <c r="E176" s="1"/>
    </row>
    <row r="177" spans="1:5" ht="14.25" customHeight="1" x14ac:dyDescent="0.2">
      <c r="A177" s="1"/>
      <c r="B177" s="409"/>
      <c r="C177" s="409"/>
      <c r="D177" s="1"/>
      <c r="E177" s="1"/>
    </row>
    <row r="178" spans="1:5" ht="14.25" customHeight="1" x14ac:dyDescent="0.2">
      <c r="A178" s="1"/>
      <c r="B178" s="409"/>
      <c r="C178" s="409"/>
      <c r="D178" s="1"/>
      <c r="E178" s="1"/>
    </row>
    <row r="179" spans="1:5" ht="14.25" customHeight="1" x14ac:dyDescent="0.2">
      <c r="A179" s="1"/>
      <c r="B179" s="409"/>
      <c r="C179" s="409"/>
      <c r="D179" s="1"/>
      <c r="E179" s="1"/>
    </row>
    <row r="180" spans="1:5" ht="14.25" customHeight="1" x14ac:dyDescent="0.2">
      <c r="A180" s="1"/>
      <c r="B180" s="409"/>
      <c r="C180" s="409"/>
      <c r="D180" s="1"/>
      <c r="E180" s="1"/>
    </row>
    <row r="181" spans="1:5" ht="14.25" customHeight="1" x14ac:dyDescent="0.2">
      <c r="A181" s="1"/>
      <c r="B181" s="409"/>
      <c r="C181" s="409"/>
      <c r="D181" s="1"/>
      <c r="E181" s="1"/>
    </row>
    <row r="182" spans="1:5" ht="14.25" customHeight="1" x14ac:dyDescent="0.2">
      <c r="A182" s="1"/>
      <c r="B182" s="409"/>
      <c r="C182" s="409"/>
      <c r="D182" s="1"/>
      <c r="E182" s="1"/>
    </row>
    <row r="183" spans="1:5" ht="14.25" customHeight="1" x14ac:dyDescent="0.2">
      <c r="A183" s="1"/>
      <c r="B183" s="409"/>
      <c r="C183" s="409"/>
      <c r="D183" s="1"/>
      <c r="E183" s="1"/>
    </row>
    <row r="184" spans="1:5" ht="14.25" customHeight="1" x14ac:dyDescent="0.2">
      <c r="A184" s="1"/>
      <c r="B184" s="409"/>
      <c r="C184" s="409"/>
      <c r="D184" s="1"/>
      <c r="E184" s="1"/>
    </row>
    <row r="185" spans="1:5" ht="14.25" customHeight="1" x14ac:dyDescent="0.2">
      <c r="A185" s="1"/>
      <c r="B185" s="409"/>
      <c r="C185" s="409"/>
      <c r="D185" s="1"/>
      <c r="E185" s="1"/>
    </row>
    <row r="186" spans="1:5" ht="14.25" customHeight="1" x14ac:dyDescent="0.2">
      <c r="A186" s="1"/>
      <c r="B186" s="409"/>
      <c r="C186" s="409"/>
      <c r="D186" s="1"/>
      <c r="E186" s="1"/>
    </row>
    <row r="187" spans="1:5" ht="14.25" customHeight="1" x14ac:dyDescent="0.2">
      <c r="A187" s="1"/>
      <c r="B187" s="409"/>
      <c r="C187" s="409"/>
      <c r="D187" s="1"/>
      <c r="E187" s="1"/>
    </row>
    <row r="188" spans="1:5" ht="14.25" customHeight="1" x14ac:dyDescent="0.2">
      <c r="A188" s="1"/>
      <c r="B188" s="409"/>
      <c r="C188" s="409"/>
      <c r="D188" s="1"/>
      <c r="E188" s="1"/>
    </row>
    <row r="189" spans="1:5" ht="14.25" customHeight="1" x14ac:dyDescent="0.2">
      <c r="A189" s="1"/>
      <c r="B189" s="409"/>
      <c r="C189" s="409"/>
      <c r="D189" s="1"/>
      <c r="E189" s="1"/>
    </row>
    <row r="190" spans="1:5" ht="14.25" customHeight="1" x14ac:dyDescent="0.2">
      <c r="A190" s="1"/>
      <c r="B190" s="409"/>
      <c r="C190" s="409"/>
      <c r="D190" s="1"/>
      <c r="E190" s="1"/>
    </row>
    <row r="191" spans="1:5" ht="14.25" customHeight="1" x14ac:dyDescent="0.2">
      <c r="A191" s="1"/>
      <c r="B191" s="409"/>
      <c r="C191" s="409"/>
      <c r="D191" s="1"/>
      <c r="E191" s="1"/>
    </row>
    <row r="192" spans="1:5" ht="14.25" customHeight="1" x14ac:dyDescent="0.2">
      <c r="A192" s="1"/>
      <c r="B192" s="409"/>
      <c r="C192" s="409"/>
      <c r="D192" s="1"/>
      <c r="E192" s="1"/>
    </row>
    <row r="193" spans="1:5" ht="14.25" customHeight="1" x14ac:dyDescent="0.2">
      <c r="A193" s="1"/>
      <c r="B193" s="409"/>
      <c r="C193" s="409"/>
      <c r="D193" s="1"/>
      <c r="E193" s="1"/>
    </row>
    <row r="194" spans="1:5" ht="14.25" customHeight="1" x14ac:dyDescent="0.2">
      <c r="A194" s="1"/>
      <c r="B194" s="409"/>
      <c r="C194" s="409"/>
      <c r="D194" s="1"/>
      <c r="E194" s="1"/>
    </row>
    <row r="195" spans="1:5" ht="14.25" customHeight="1" x14ac:dyDescent="0.2">
      <c r="A195" s="1"/>
      <c r="B195" s="409"/>
      <c r="C195" s="409"/>
      <c r="D195" s="1"/>
      <c r="E195" s="1"/>
    </row>
    <row r="196" spans="1:5" ht="14.25" customHeight="1" x14ac:dyDescent="0.2">
      <c r="A196" s="1"/>
      <c r="B196" s="409"/>
      <c r="C196" s="409"/>
      <c r="D196" s="1"/>
      <c r="E196" s="1"/>
    </row>
    <row r="197" spans="1:5" ht="14.25" customHeight="1" x14ac:dyDescent="0.2">
      <c r="A197" s="1"/>
      <c r="B197" s="409"/>
      <c r="C197" s="409"/>
      <c r="D197" s="1"/>
      <c r="E197" s="1"/>
    </row>
    <row r="198" spans="1:5" ht="14.25" customHeight="1" x14ac:dyDescent="0.2">
      <c r="A198" s="1"/>
      <c r="B198" s="409"/>
      <c r="C198" s="409"/>
      <c r="D198" s="1"/>
      <c r="E198" s="1"/>
    </row>
    <row r="199" spans="1:5" ht="14.25" customHeight="1" x14ac:dyDescent="0.2">
      <c r="A199" s="1"/>
      <c r="B199" s="409"/>
      <c r="C199" s="409"/>
      <c r="D199" s="1"/>
      <c r="E199" s="1"/>
    </row>
    <row r="200" spans="1:5" ht="14.25" customHeight="1" x14ac:dyDescent="0.2">
      <c r="A200" s="1"/>
      <c r="B200" s="409"/>
      <c r="C200" s="409"/>
      <c r="D200" s="1"/>
      <c r="E200" s="1"/>
    </row>
    <row r="201" spans="1:5" ht="14.25" customHeight="1" x14ac:dyDescent="0.2">
      <c r="A201" s="1"/>
      <c r="B201" s="409"/>
      <c r="C201" s="409"/>
      <c r="D201" s="1"/>
      <c r="E201" s="1"/>
    </row>
    <row r="202" spans="1:5" ht="14.25" customHeight="1" x14ac:dyDescent="0.2">
      <c r="A202" s="1"/>
      <c r="B202" s="409"/>
      <c r="C202" s="409"/>
      <c r="D202" s="1"/>
      <c r="E202" s="1"/>
    </row>
    <row r="203" spans="1:5" ht="14.25" customHeight="1" x14ac:dyDescent="0.2">
      <c r="A203" s="1"/>
      <c r="B203" s="409"/>
      <c r="C203" s="409"/>
      <c r="D203" s="1"/>
      <c r="E203" s="1"/>
    </row>
    <row r="204" spans="1:5" ht="14.25" customHeight="1" x14ac:dyDescent="0.2">
      <c r="A204" s="1"/>
      <c r="B204" s="409"/>
      <c r="C204" s="409"/>
      <c r="D204" s="1"/>
      <c r="E204" s="1"/>
    </row>
    <row r="205" spans="1:5" ht="14.25" customHeight="1" x14ac:dyDescent="0.2">
      <c r="A205" s="1"/>
      <c r="B205" s="409"/>
      <c r="C205" s="409"/>
      <c r="D205" s="1"/>
      <c r="E205" s="1"/>
    </row>
    <row r="206" spans="1:5" ht="14.25" customHeight="1" x14ac:dyDescent="0.2">
      <c r="A206" s="1"/>
      <c r="B206" s="409"/>
      <c r="C206" s="409"/>
      <c r="D206" s="1"/>
      <c r="E206" s="1"/>
    </row>
    <row r="207" spans="1:5" ht="14.25" customHeight="1" x14ac:dyDescent="0.2">
      <c r="A207" s="1"/>
      <c r="B207" s="409"/>
      <c r="C207" s="409"/>
      <c r="D207" s="1"/>
      <c r="E207" s="1"/>
    </row>
    <row r="208" spans="1:5" ht="14.25" customHeight="1" x14ac:dyDescent="0.2">
      <c r="A208" s="1"/>
      <c r="B208" s="409"/>
      <c r="C208" s="409"/>
      <c r="D208" s="1"/>
      <c r="E208" s="1"/>
    </row>
    <row r="209" spans="1:5" ht="14.25" customHeight="1" x14ac:dyDescent="0.2">
      <c r="A209" s="1"/>
      <c r="B209" s="409"/>
      <c r="C209" s="409"/>
      <c r="D209" s="1"/>
      <c r="E209" s="1"/>
    </row>
    <row r="210" spans="1:5" ht="14.25" customHeight="1" x14ac:dyDescent="0.2">
      <c r="A210" s="1"/>
      <c r="B210" s="409"/>
      <c r="C210" s="409"/>
      <c r="D210" s="1"/>
      <c r="E210" s="1"/>
    </row>
    <row r="211" spans="1:5" ht="14.25" customHeight="1" x14ac:dyDescent="0.2">
      <c r="A211" s="1"/>
      <c r="B211" s="409"/>
      <c r="C211" s="409"/>
      <c r="D211" s="1"/>
      <c r="E211" s="1"/>
    </row>
    <row r="212" spans="1:5" ht="14.25" customHeight="1" x14ac:dyDescent="0.2">
      <c r="A212" s="1"/>
      <c r="B212" s="409"/>
      <c r="C212" s="409"/>
      <c r="D212" s="1"/>
      <c r="E212" s="1"/>
    </row>
    <row r="213" spans="1:5" ht="14.25" customHeight="1" x14ac:dyDescent="0.2">
      <c r="A213" s="1"/>
      <c r="B213" s="409"/>
      <c r="C213" s="409"/>
      <c r="D213" s="1"/>
      <c r="E213" s="1"/>
    </row>
    <row r="214" spans="1:5" ht="14.25" customHeight="1" x14ac:dyDescent="0.2">
      <c r="A214" s="1"/>
      <c r="B214" s="409"/>
      <c r="C214" s="409"/>
      <c r="D214" s="1"/>
      <c r="E214" s="1"/>
    </row>
    <row r="215" spans="1:5" ht="14.25" customHeight="1" x14ac:dyDescent="0.2">
      <c r="A215" s="1"/>
      <c r="B215" s="409"/>
      <c r="C215" s="409"/>
      <c r="D215" s="1"/>
      <c r="E215" s="1"/>
    </row>
    <row r="216" spans="1:5" ht="14.25" customHeight="1" x14ac:dyDescent="0.2">
      <c r="A216" s="1"/>
      <c r="B216" s="409"/>
      <c r="C216" s="409"/>
      <c r="D216" s="1"/>
      <c r="E216" s="1"/>
    </row>
    <row r="217" spans="1:5" ht="14.25" customHeight="1" x14ac:dyDescent="0.2">
      <c r="A217" s="1"/>
      <c r="B217" s="409"/>
      <c r="C217" s="409"/>
      <c r="D217" s="1"/>
      <c r="E217" s="1"/>
    </row>
    <row r="218" spans="1:5" ht="14.25" customHeight="1" x14ac:dyDescent="0.2">
      <c r="A218" s="1"/>
      <c r="B218" s="409"/>
      <c r="C218" s="409"/>
      <c r="D218" s="1"/>
      <c r="E218" s="1"/>
    </row>
    <row r="219" spans="1:5" ht="14.25" customHeight="1" x14ac:dyDescent="0.2">
      <c r="A219" s="1"/>
      <c r="B219" s="409"/>
      <c r="C219" s="409"/>
      <c r="D219" s="1"/>
      <c r="E219" s="1"/>
    </row>
    <row r="220" spans="1:5" ht="14.25" customHeight="1" x14ac:dyDescent="0.2">
      <c r="A220" s="1"/>
      <c r="B220" s="409"/>
      <c r="C220" s="409"/>
      <c r="D220" s="1"/>
      <c r="E220" s="1"/>
    </row>
    <row r="221" spans="1:5" ht="14.25" customHeight="1" x14ac:dyDescent="0.2">
      <c r="A221" s="1"/>
      <c r="B221" s="409"/>
      <c r="C221" s="409"/>
      <c r="D221" s="1"/>
      <c r="E221" s="1"/>
    </row>
    <row r="222" spans="1:5" ht="14.25" customHeight="1" x14ac:dyDescent="0.2">
      <c r="A222" s="1"/>
      <c r="B222" s="409"/>
      <c r="C222" s="409"/>
      <c r="D222" s="1"/>
      <c r="E222" s="1"/>
    </row>
    <row r="223" spans="1:5" ht="14.25" customHeight="1" x14ac:dyDescent="0.2">
      <c r="A223" s="1"/>
      <c r="B223" s="409"/>
      <c r="C223" s="409"/>
      <c r="D223" s="1"/>
      <c r="E223" s="1"/>
    </row>
    <row r="224" spans="1:5" ht="14.25" customHeight="1" x14ac:dyDescent="0.2">
      <c r="A224" s="1"/>
      <c r="B224" s="409"/>
      <c r="C224" s="409"/>
      <c r="D224" s="1"/>
      <c r="E224" s="1"/>
    </row>
    <row r="225" spans="1:5" ht="14.25" customHeight="1" x14ac:dyDescent="0.2">
      <c r="A225" s="1"/>
      <c r="B225" s="409"/>
      <c r="C225" s="409"/>
      <c r="D225" s="1"/>
      <c r="E225" s="1"/>
    </row>
    <row r="226" spans="1:5" ht="14.25" customHeight="1" x14ac:dyDescent="0.2">
      <c r="A226" s="1"/>
      <c r="B226" s="409"/>
      <c r="C226" s="409"/>
      <c r="D226" s="1"/>
      <c r="E226" s="1"/>
    </row>
    <row r="227" spans="1:5" ht="14.25" customHeight="1" x14ac:dyDescent="0.2">
      <c r="A227" s="1"/>
      <c r="B227" s="409"/>
      <c r="C227" s="409"/>
      <c r="D227" s="1"/>
      <c r="E227" s="1"/>
    </row>
    <row r="228" spans="1:5" ht="14.25" customHeight="1" x14ac:dyDescent="0.2">
      <c r="A228" s="1"/>
      <c r="B228" s="409"/>
      <c r="C228" s="409"/>
      <c r="D228" s="1"/>
      <c r="E228" s="1"/>
    </row>
    <row r="229" spans="1:5" ht="14.25" customHeight="1" x14ac:dyDescent="0.2">
      <c r="A229" s="1"/>
      <c r="B229" s="409"/>
      <c r="C229" s="409"/>
      <c r="D229" s="1"/>
      <c r="E229" s="1"/>
    </row>
    <row r="230" spans="1:5" ht="14.25" customHeight="1" x14ac:dyDescent="0.2">
      <c r="A230" s="1"/>
      <c r="B230" s="409"/>
      <c r="C230" s="409"/>
      <c r="D230" s="1"/>
      <c r="E230" s="1"/>
    </row>
    <row r="231" spans="1:5" ht="14.25" customHeight="1" x14ac:dyDescent="0.2">
      <c r="A231" s="1"/>
      <c r="B231" s="409"/>
      <c r="C231" s="409"/>
      <c r="D231" s="1"/>
      <c r="E231" s="1"/>
    </row>
    <row r="232" spans="1:5" ht="14.25" customHeight="1" x14ac:dyDescent="0.2">
      <c r="A232" s="1"/>
      <c r="B232" s="409"/>
      <c r="C232" s="409"/>
      <c r="D232" s="1"/>
      <c r="E232" s="1"/>
    </row>
    <row r="233" spans="1:5" ht="14.25" customHeight="1" x14ac:dyDescent="0.2">
      <c r="A233" s="1"/>
      <c r="B233" s="409"/>
      <c r="C233" s="409"/>
      <c r="D233" s="1"/>
      <c r="E233" s="1"/>
    </row>
    <row r="234" spans="1:5" ht="14.25" customHeight="1" x14ac:dyDescent="0.2">
      <c r="A234" s="1"/>
      <c r="B234" s="409"/>
      <c r="C234" s="409"/>
      <c r="D234" s="1"/>
      <c r="E234" s="1"/>
    </row>
    <row r="235" spans="1:5" ht="14.25" customHeight="1" x14ac:dyDescent="0.2">
      <c r="A235" s="1"/>
      <c r="B235" s="409"/>
      <c r="C235" s="409"/>
      <c r="D235" s="1"/>
      <c r="E235" s="1"/>
    </row>
    <row r="236" spans="1:5" ht="14.25" customHeight="1" x14ac:dyDescent="0.2">
      <c r="A236" s="1"/>
      <c r="B236" s="409"/>
      <c r="C236" s="409"/>
      <c r="D236" s="1"/>
      <c r="E236" s="1"/>
    </row>
    <row r="237" spans="1:5" ht="14.25" customHeight="1" x14ac:dyDescent="0.2">
      <c r="A237" s="1"/>
      <c r="B237" s="409"/>
      <c r="C237" s="409"/>
      <c r="D237" s="1"/>
      <c r="E237" s="1"/>
    </row>
    <row r="238" spans="1:5" ht="14.25" customHeight="1" x14ac:dyDescent="0.2">
      <c r="A238" s="1"/>
      <c r="B238" s="409"/>
      <c r="C238" s="409"/>
      <c r="D238" s="1"/>
      <c r="E238" s="1"/>
    </row>
    <row r="239" spans="1:5" ht="14.25" customHeight="1" x14ac:dyDescent="0.2">
      <c r="A239" s="1"/>
      <c r="B239" s="409"/>
      <c r="C239" s="409"/>
      <c r="D239" s="1"/>
      <c r="E239" s="1"/>
    </row>
    <row r="240" spans="1:5" ht="14.25" customHeight="1" x14ac:dyDescent="0.2">
      <c r="A240" s="1"/>
      <c r="B240" s="409"/>
      <c r="C240" s="409"/>
      <c r="D240" s="1"/>
      <c r="E240" s="1"/>
    </row>
    <row r="241" spans="1:5" ht="14.25" customHeight="1" x14ac:dyDescent="0.2">
      <c r="A241" s="1"/>
      <c r="B241" s="409"/>
      <c r="C241" s="409"/>
      <c r="D241" s="1"/>
      <c r="E241" s="1"/>
    </row>
    <row r="242" spans="1:5" ht="14.25" customHeight="1" x14ac:dyDescent="0.2">
      <c r="A242" s="1"/>
      <c r="B242" s="409"/>
      <c r="C242" s="409"/>
      <c r="D242" s="1"/>
      <c r="E242" s="1"/>
    </row>
    <row r="243" spans="1:5" ht="14.25" customHeight="1" x14ac:dyDescent="0.2">
      <c r="A243" s="1"/>
      <c r="B243" s="409"/>
      <c r="C243" s="409"/>
      <c r="D243" s="1"/>
      <c r="E243" s="1"/>
    </row>
    <row r="244" spans="1:5" ht="14.25" customHeight="1" x14ac:dyDescent="0.2">
      <c r="A244" s="1"/>
      <c r="B244" s="409"/>
      <c r="C244" s="409"/>
      <c r="D244" s="1"/>
      <c r="E244" s="1"/>
    </row>
    <row r="245" spans="1:5" ht="14.25" customHeight="1" x14ac:dyDescent="0.2">
      <c r="A245" s="1"/>
      <c r="B245" s="409"/>
      <c r="C245" s="409"/>
      <c r="D245" s="1"/>
      <c r="E245" s="1"/>
    </row>
    <row r="246" spans="1:5" ht="14.25" customHeight="1" x14ac:dyDescent="0.2">
      <c r="A246" s="1"/>
      <c r="B246" s="409"/>
      <c r="C246" s="409"/>
      <c r="D246" s="1"/>
      <c r="E246" s="1"/>
    </row>
    <row r="247" spans="1:5" ht="14.25" customHeight="1" x14ac:dyDescent="0.2">
      <c r="A247" s="1"/>
      <c r="B247" s="409"/>
      <c r="C247" s="409"/>
      <c r="D247" s="1"/>
      <c r="E247" s="1"/>
    </row>
    <row r="248" spans="1:5" ht="14.25" customHeight="1" x14ac:dyDescent="0.2">
      <c r="A248" s="1"/>
      <c r="B248" s="409"/>
      <c r="C248" s="409"/>
      <c r="D248" s="1"/>
      <c r="E248" s="1"/>
    </row>
    <row r="249" spans="1:5" ht="14.25" customHeight="1" x14ac:dyDescent="0.2">
      <c r="A249" s="1"/>
      <c r="B249" s="409"/>
      <c r="C249" s="409"/>
      <c r="D249" s="1"/>
      <c r="E249" s="1"/>
    </row>
    <row r="250" spans="1:5" ht="14.25" customHeight="1" x14ac:dyDescent="0.2">
      <c r="A250" s="1"/>
      <c r="B250" s="409"/>
      <c r="C250" s="409"/>
      <c r="D250" s="1"/>
      <c r="E250" s="1"/>
    </row>
    <row r="251" spans="1:5" ht="14.25" customHeight="1" x14ac:dyDescent="0.2">
      <c r="A251" s="1"/>
      <c r="B251" s="409"/>
      <c r="C251" s="409"/>
      <c r="D251" s="1"/>
      <c r="E251" s="1"/>
    </row>
    <row r="252" spans="1:5" ht="14.25" customHeight="1" x14ac:dyDescent="0.2">
      <c r="A252" s="1"/>
      <c r="B252" s="409"/>
      <c r="C252" s="409"/>
      <c r="D252" s="1"/>
      <c r="E252" s="1"/>
    </row>
    <row r="253" spans="1:5" ht="14.25" customHeight="1" x14ac:dyDescent="0.2">
      <c r="A253" s="1"/>
      <c r="B253" s="409"/>
      <c r="C253" s="409"/>
      <c r="D253" s="1"/>
      <c r="E253" s="1"/>
    </row>
    <row r="254" spans="1:5" ht="14.25" customHeight="1" x14ac:dyDescent="0.2">
      <c r="A254" s="1"/>
      <c r="B254" s="409"/>
      <c r="C254" s="409"/>
      <c r="D254" s="1"/>
      <c r="E254" s="1"/>
    </row>
    <row r="255" spans="1:5" ht="14.25" customHeight="1" x14ac:dyDescent="0.2">
      <c r="A255" s="1"/>
      <c r="B255" s="409"/>
      <c r="C255" s="409"/>
      <c r="D255" s="1"/>
      <c r="E255" s="1"/>
    </row>
    <row r="256" spans="1:5" ht="14.25" customHeight="1" x14ac:dyDescent="0.2">
      <c r="A256" s="1"/>
      <c r="B256" s="409"/>
      <c r="C256" s="409"/>
      <c r="D256" s="1"/>
      <c r="E256" s="1"/>
    </row>
    <row r="257" spans="1:5" ht="14.25" customHeight="1" x14ac:dyDescent="0.2">
      <c r="A257" s="1"/>
      <c r="B257" s="409"/>
      <c r="C257" s="409"/>
      <c r="D257" s="1"/>
      <c r="E257" s="1"/>
    </row>
    <row r="258" spans="1:5" ht="14.25" customHeight="1" x14ac:dyDescent="0.2">
      <c r="A258" s="1"/>
      <c r="B258" s="409"/>
      <c r="C258" s="409"/>
      <c r="D258" s="1"/>
      <c r="E258" s="1"/>
    </row>
    <row r="259" spans="1:5" ht="14.25" customHeight="1" x14ac:dyDescent="0.2">
      <c r="A259" s="1"/>
      <c r="B259" s="409"/>
      <c r="C259" s="409"/>
      <c r="D259" s="1"/>
      <c r="E259" s="1"/>
    </row>
    <row r="260" spans="1:5" ht="14.25" customHeight="1" x14ac:dyDescent="0.2">
      <c r="A260" s="1"/>
      <c r="B260" s="409"/>
      <c r="C260" s="409"/>
      <c r="D260" s="1"/>
      <c r="E260" s="1"/>
    </row>
    <row r="261" spans="1:5" ht="14.25" customHeight="1" x14ac:dyDescent="0.2">
      <c r="A261" s="1"/>
      <c r="B261" s="409"/>
      <c r="C261" s="409"/>
      <c r="D261" s="1"/>
      <c r="E261" s="1"/>
    </row>
    <row r="262" spans="1:5" ht="14.25" customHeight="1" x14ac:dyDescent="0.2">
      <c r="A262" s="1"/>
      <c r="B262" s="409"/>
      <c r="C262" s="409"/>
      <c r="D262" s="1"/>
      <c r="E262" s="1"/>
    </row>
    <row r="263" spans="1:5" ht="14.25" customHeight="1" x14ac:dyDescent="0.2">
      <c r="A263" s="1"/>
      <c r="B263" s="409"/>
      <c r="C263" s="409"/>
      <c r="D263" s="1"/>
      <c r="E263" s="1"/>
    </row>
    <row r="264" spans="1:5" ht="14.25" customHeight="1" x14ac:dyDescent="0.2">
      <c r="A264" s="1"/>
      <c r="B264" s="409"/>
      <c r="C264" s="409"/>
      <c r="D264" s="1"/>
      <c r="E264" s="1"/>
    </row>
    <row r="265" spans="1:5" ht="14.25" customHeight="1" x14ac:dyDescent="0.2">
      <c r="A265" s="1"/>
      <c r="B265" s="409"/>
      <c r="C265" s="409"/>
      <c r="D265" s="1"/>
      <c r="E265" s="1"/>
    </row>
    <row r="266" spans="1:5" ht="14.25" customHeight="1" x14ac:dyDescent="0.2">
      <c r="A266" s="1"/>
      <c r="B266" s="409"/>
      <c r="C266" s="409"/>
      <c r="D266" s="1"/>
      <c r="E266" s="1"/>
    </row>
    <row r="267" spans="1:5" ht="14.25" customHeight="1" x14ac:dyDescent="0.2">
      <c r="A267" s="1"/>
      <c r="B267" s="409"/>
      <c r="C267" s="409"/>
      <c r="D267" s="1"/>
      <c r="E267" s="1"/>
    </row>
    <row r="268" spans="1:5" ht="14.25" customHeight="1" x14ac:dyDescent="0.2">
      <c r="A268" s="1"/>
      <c r="B268" s="409"/>
      <c r="C268" s="409"/>
      <c r="D268" s="1"/>
      <c r="E268" s="1"/>
    </row>
    <row r="269" spans="1:5" ht="14.25" customHeight="1" x14ac:dyDescent="0.2">
      <c r="A269" s="1"/>
      <c r="B269" s="409"/>
      <c r="C269" s="409"/>
      <c r="D269" s="1"/>
      <c r="E269" s="1"/>
    </row>
    <row r="270" spans="1:5" ht="14.25" customHeight="1" x14ac:dyDescent="0.2">
      <c r="A270" s="1"/>
      <c r="B270" s="409"/>
      <c r="C270" s="409"/>
      <c r="D270" s="1"/>
      <c r="E270" s="1"/>
    </row>
    <row r="271" spans="1:5" ht="14.25" customHeight="1" x14ac:dyDescent="0.2">
      <c r="A271" s="1"/>
      <c r="B271" s="409"/>
      <c r="C271" s="409"/>
      <c r="D271" s="1"/>
      <c r="E271" s="1"/>
    </row>
    <row r="272" spans="1:5" ht="14.25" customHeight="1" x14ac:dyDescent="0.2">
      <c r="A272" s="1"/>
      <c r="B272" s="409"/>
      <c r="C272" s="409"/>
      <c r="D272" s="1"/>
      <c r="E272" s="1"/>
    </row>
    <row r="273" spans="1:5" ht="14.25" customHeight="1" x14ac:dyDescent="0.2">
      <c r="A273" s="1"/>
      <c r="B273" s="409"/>
      <c r="C273" s="409"/>
      <c r="D273" s="1"/>
      <c r="E273" s="1"/>
    </row>
    <row r="274" spans="1:5" ht="14.25" customHeight="1" x14ac:dyDescent="0.2">
      <c r="A274" s="1"/>
      <c r="B274" s="409"/>
      <c r="C274" s="409"/>
      <c r="D274" s="1"/>
      <c r="E274" s="1"/>
    </row>
    <row r="275" spans="1:5" ht="14.25" customHeight="1" x14ac:dyDescent="0.2">
      <c r="A275" s="1"/>
      <c r="B275" s="409"/>
      <c r="C275" s="409"/>
      <c r="D275" s="1"/>
      <c r="E275" s="1"/>
    </row>
    <row r="276" spans="1:5" ht="14.25" customHeight="1" x14ac:dyDescent="0.2">
      <c r="A276" s="1"/>
      <c r="B276" s="409"/>
      <c r="C276" s="409"/>
      <c r="D276" s="1"/>
      <c r="E276" s="1"/>
    </row>
    <row r="277" spans="1:5" ht="14.25" customHeight="1" x14ac:dyDescent="0.2">
      <c r="A277" s="1"/>
      <c r="B277" s="409"/>
      <c r="C277" s="409"/>
      <c r="D277" s="1"/>
      <c r="E277" s="1"/>
    </row>
    <row r="278" spans="1:5" ht="14.25" customHeight="1" x14ac:dyDescent="0.2">
      <c r="A278" s="1"/>
      <c r="B278" s="409"/>
      <c r="C278" s="409"/>
      <c r="D278" s="1"/>
      <c r="E278" s="1"/>
    </row>
    <row r="279" spans="1:5" ht="14.25" customHeight="1" x14ac:dyDescent="0.2">
      <c r="A279" s="1"/>
      <c r="B279" s="409"/>
      <c r="C279" s="409"/>
      <c r="D279" s="1"/>
      <c r="E279" s="1"/>
    </row>
    <row r="280" spans="1:5" ht="14.25" customHeight="1" x14ac:dyDescent="0.2">
      <c r="A280" s="1"/>
      <c r="B280" s="409"/>
      <c r="C280" s="409"/>
      <c r="D280" s="1"/>
      <c r="E280" s="1"/>
    </row>
    <row r="281" spans="1:5" ht="14.25" customHeight="1" x14ac:dyDescent="0.2">
      <c r="A281" s="1"/>
      <c r="B281" s="409"/>
      <c r="C281" s="409"/>
      <c r="D281" s="1"/>
      <c r="E281" s="1"/>
    </row>
    <row r="282" spans="1:5" ht="14.25" customHeight="1" x14ac:dyDescent="0.2">
      <c r="A282" s="1"/>
      <c r="B282" s="409"/>
      <c r="C282" s="409"/>
      <c r="D282" s="1"/>
      <c r="E282" s="1"/>
    </row>
    <row r="283" spans="1:5" ht="14.25" customHeight="1" x14ac:dyDescent="0.2">
      <c r="A283" s="1"/>
      <c r="B283" s="409"/>
      <c r="C283" s="409"/>
      <c r="D283" s="1"/>
      <c r="E283" s="1"/>
    </row>
    <row r="284" spans="1:5" ht="14.25" customHeight="1" x14ac:dyDescent="0.2">
      <c r="A284" s="1"/>
      <c r="B284" s="409"/>
      <c r="C284" s="409"/>
      <c r="D284" s="1"/>
      <c r="E284" s="1"/>
    </row>
    <row r="285" spans="1:5" ht="14.25" customHeight="1" x14ac:dyDescent="0.2">
      <c r="A285" s="1"/>
      <c r="B285" s="409"/>
      <c r="C285" s="409"/>
      <c r="D285" s="1"/>
      <c r="E285" s="1"/>
    </row>
    <row r="286" spans="1:5" ht="14.25" customHeight="1" x14ac:dyDescent="0.2">
      <c r="A286" s="1"/>
      <c r="B286" s="409"/>
      <c r="C286" s="409"/>
      <c r="D286" s="1"/>
      <c r="E286" s="1"/>
    </row>
    <row r="287" spans="1:5" ht="14.25" customHeight="1" x14ac:dyDescent="0.2">
      <c r="A287" s="1"/>
      <c r="B287" s="409"/>
      <c r="C287" s="409"/>
      <c r="D287" s="1"/>
      <c r="E287" s="1"/>
    </row>
    <row r="288" spans="1:5" ht="14.25" customHeight="1" x14ac:dyDescent="0.2">
      <c r="A288" s="1"/>
      <c r="B288" s="409"/>
      <c r="C288" s="409"/>
      <c r="D288" s="1"/>
      <c r="E288" s="1"/>
    </row>
    <row r="289" spans="1:5" ht="14.25" customHeight="1" x14ac:dyDescent="0.2">
      <c r="A289" s="1"/>
      <c r="B289" s="409"/>
      <c r="C289" s="409"/>
      <c r="D289" s="1"/>
      <c r="E289" s="1"/>
    </row>
    <row r="290" spans="1:5" ht="14.25" customHeight="1" x14ac:dyDescent="0.2">
      <c r="A290" s="1"/>
      <c r="B290" s="409"/>
      <c r="C290" s="409"/>
      <c r="D290" s="1"/>
      <c r="E290" s="1"/>
    </row>
    <row r="291" spans="1:5" ht="14.25" customHeight="1" x14ac:dyDescent="0.2">
      <c r="A291" s="1"/>
      <c r="B291" s="409"/>
      <c r="C291" s="409"/>
      <c r="D291" s="1"/>
      <c r="E291" s="1"/>
    </row>
    <row r="292" spans="1:5" ht="14.25" customHeight="1" x14ac:dyDescent="0.2">
      <c r="A292" s="1"/>
      <c r="B292" s="409"/>
      <c r="C292" s="409"/>
      <c r="D292" s="1"/>
      <c r="E292" s="1"/>
    </row>
    <row r="293" spans="1:5" ht="14.25" customHeight="1" x14ac:dyDescent="0.2">
      <c r="A293" s="1"/>
      <c r="B293" s="409"/>
      <c r="C293" s="409"/>
      <c r="D293" s="1"/>
      <c r="E293" s="1"/>
    </row>
    <row r="294" spans="1:5" ht="14.25" customHeight="1" x14ac:dyDescent="0.2">
      <c r="A294" s="1"/>
      <c r="B294" s="409"/>
      <c r="C294" s="409"/>
      <c r="D294" s="1"/>
      <c r="E294" s="1"/>
    </row>
    <row r="295" spans="1:5" ht="14.25" customHeight="1" x14ac:dyDescent="0.2">
      <c r="A295" s="1"/>
      <c r="B295" s="409"/>
      <c r="C295" s="409"/>
      <c r="D295" s="1"/>
      <c r="E295" s="1"/>
    </row>
    <row r="296" spans="1:5" ht="14.25" customHeight="1" x14ac:dyDescent="0.2">
      <c r="A296" s="1"/>
      <c r="B296" s="409"/>
      <c r="C296" s="409"/>
      <c r="D296" s="1"/>
      <c r="E296" s="1"/>
    </row>
    <row r="297" spans="1:5" ht="14.25" customHeight="1" x14ac:dyDescent="0.2">
      <c r="A297" s="1"/>
      <c r="B297" s="409"/>
      <c r="C297" s="409"/>
      <c r="D297" s="1"/>
      <c r="E297" s="1"/>
    </row>
    <row r="298" spans="1:5" ht="14.25" customHeight="1" x14ac:dyDescent="0.2">
      <c r="A298" s="1"/>
      <c r="B298" s="409"/>
      <c r="C298" s="409"/>
      <c r="D298" s="1"/>
      <c r="E298" s="1"/>
    </row>
    <row r="299" spans="1:5" ht="14.25" customHeight="1" x14ac:dyDescent="0.2">
      <c r="A299" s="1"/>
      <c r="B299" s="409"/>
      <c r="C299" s="409"/>
      <c r="D299" s="1"/>
      <c r="E299" s="1"/>
    </row>
    <row r="300" spans="1:5" ht="14.25" customHeight="1" x14ac:dyDescent="0.2">
      <c r="A300" s="1"/>
      <c r="B300" s="409"/>
      <c r="C300" s="409"/>
      <c r="D300" s="1"/>
      <c r="E300" s="1"/>
    </row>
    <row r="301" spans="1:5" ht="14.25" customHeight="1" x14ac:dyDescent="0.2">
      <c r="A301" s="1"/>
      <c r="B301" s="409"/>
      <c r="C301" s="409"/>
      <c r="D301" s="1"/>
      <c r="E301" s="1"/>
    </row>
    <row r="302" spans="1:5" ht="14.25" customHeight="1" x14ac:dyDescent="0.2">
      <c r="A302" s="1"/>
      <c r="B302" s="409"/>
      <c r="C302" s="409"/>
      <c r="D302" s="1"/>
      <c r="E302" s="1"/>
    </row>
    <row r="303" spans="1:5" ht="14.25" customHeight="1" x14ac:dyDescent="0.2">
      <c r="A303" s="1"/>
      <c r="B303" s="409"/>
      <c r="C303" s="409"/>
      <c r="D303" s="1"/>
      <c r="E303" s="1"/>
    </row>
    <row r="304" spans="1:5" ht="14.25" customHeight="1" x14ac:dyDescent="0.2">
      <c r="A304" s="1"/>
      <c r="B304" s="409"/>
      <c r="C304" s="409"/>
      <c r="D304" s="1"/>
      <c r="E304" s="1"/>
    </row>
    <row r="305" spans="1:5" ht="14.25" customHeight="1" x14ac:dyDescent="0.2">
      <c r="A305" s="1"/>
      <c r="B305" s="409"/>
      <c r="C305" s="409"/>
      <c r="D305" s="1"/>
      <c r="E305" s="1"/>
    </row>
    <row r="306" spans="1:5" ht="14.25" customHeight="1" x14ac:dyDescent="0.2">
      <c r="A306" s="1"/>
      <c r="B306" s="409"/>
      <c r="C306" s="409"/>
      <c r="D306" s="1"/>
      <c r="E306" s="1"/>
    </row>
    <row r="307" spans="1:5" ht="14.25" customHeight="1" x14ac:dyDescent="0.2">
      <c r="A307" s="1"/>
      <c r="B307" s="409"/>
      <c r="C307" s="409"/>
      <c r="D307" s="1"/>
      <c r="E307" s="1"/>
    </row>
    <row r="308" spans="1:5" ht="14.25" customHeight="1" x14ac:dyDescent="0.2">
      <c r="A308" s="1"/>
      <c r="B308" s="409"/>
      <c r="C308" s="409"/>
      <c r="D308" s="1"/>
      <c r="E308" s="1"/>
    </row>
    <row r="309" spans="1:5" ht="14.25" customHeight="1" x14ac:dyDescent="0.2">
      <c r="A309" s="1"/>
      <c r="B309" s="409"/>
      <c r="C309" s="409"/>
      <c r="D309" s="1"/>
      <c r="E309" s="1"/>
    </row>
    <row r="310" spans="1:5" ht="14.25" customHeight="1" x14ac:dyDescent="0.2">
      <c r="A310" s="1"/>
      <c r="B310" s="409"/>
      <c r="C310" s="409"/>
      <c r="D310" s="1"/>
      <c r="E310" s="1"/>
    </row>
    <row r="311" spans="1:5" ht="14.25" customHeight="1" x14ac:dyDescent="0.2">
      <c r="A311" s="1"/>
      <c r="B311" s="409"/>
      <c r="C311" s="409"/>
      <c r="D311" s="1"/>
      <c r="E311" s="1"/>
    </row>
    <row r="312" spans="1:5" ht="14.25" customHeight="1" x14ac:dyDescent="0.2">
      <c r="A312" s="1"/>
      <c r="B312" s="409"/>
      <c r="C312" s="409"/>
      <c r="D312" s="1"/>
      <c r="E312" s="1"/>
    </row>
    <row r="313" spans="1:5" ht="14.25" customHeight="1" x14ac:dyDescent="0.2">
      <c r="A313" s="1"/>
      <c r="B313" s="409"/>
      <c r="C313" s="409"/>
      <c r="D313" s="1"/>
      <c r="E313" s="1"/>
    </row>
    <row r="314" spans="1:5" ht="14.25" customHeight="1" x14ac:dyDescent="0.2">
      <c r="A314" s="1"/>
      <c r="B314" s="409"/>
      <c r="C314" s="409"/>
      <c r="D314" s="1"/>
      <c r="E314" s="1"/>
    </row>
    <row r="315" spans="1:5" ht="14.25" customHeight="1" x14ac:dyDescent="0.2">
      <c r="A315" s="1"/>
      <c r="B315" s="409"/>
      <c r="C315" s="409"/>
      <c r="D315" s="1"/>
      <c r="E315" s="1"/>
    </row>
    <row r="316" spans="1:5" ht="14.25" customHeight="1" x14ac:dyDescent="0.2">
      <c r="A316" s="1"/>
      <c r="B316" s="409"/>
      <c r="C316" s="409"/>
      <c r="D316" s="1"/>
      <c r="E316" s="1"/>
    </row>
    <row r="317" spans="1:5" ht="14.25" customHeight="1" x14ac:dyDescent="0.2">
      <c r="A317" s="1"/>
      <c r="B317" s="409"/>
      <c r="C317" s="409"/>
      <c r="D317" s="1"/>
      <c r="E317" s="1"/>
    </row>
    <row r="318" spans="1:5" ht="14.25" customHeight="1" x14ac:dyDescent="0.2">
      <c r="A318" s="1"/>
      <c r="B318" s="409"/>
      <c r="C318" s="409"/>
      <c r="D318" s="1"/>
      <c r="E318" s="1"/>
    </row>
    <row r="319" spans="1:5" ht="14.25" customHeight="1" x14ac:dyDescent="0.2">
      <c r="A319" s="1"/>
      <c r="B319" s="409"/>
      <c r="C319" s="409"/>
      <c r="D319" s="1"/>
      <c r="E319" s="1"/>
    </row>
    <row r="320" spans="1:5" ht="14.25" customHeight="1" x14ac:dyDescent="0.2">
      <c r="A320" s="1"/>
      <c r="B320" s="409"/>
      <c r="C320" s="409"/>
      <c r="D320" s="1"/>
      <c r="E320" s="1"/>
    </row>
    <row r="321" spans="1:5" ht="14.25" customHeight="1" x14ac:dyDescent="0.2">
      <c r="A321" s="1"/>
      <c r="B321" s="409"/>
      <c r="C321" s="409"/>
      <c r="D321" s="1"/>
      <c r="E321" s="1"/>
    </row>
    <row r="322" spans="1:5" ht="14.25" customHeight="1" x14ac:dyDescent="0.2">
      <c r="A322" s="1"/>
      <c r="B322" s="409"/>
      <c r="C322" s="409"/>
      <c r="D322" s="1"/>
      <c r="E322" s="1"/>
    </row>
    <row r="323" spans="1:5" ht="14.25" customHeight="1" x14ac:dyDescent="0.2">
      <c r="A323" s="1"/>
      <c r="B323" s="409"/>
      <c r="C323" s="409"/>
      <c r="D323" s="1"/>
      <c r="E323" s="1"/>
    </row>
    <row r="324" spans="1:5" ht="14.25" customHeight="1" x14ac:dyDescent="0.2">
      <c r="A324" s="1"/>
      <c r="B324" s="409"/>
      <c r="C324" s="409"/>
      <c r="D324" s="1"/>
      <c r="E324" s="1"/>
    </row>
    <row r="325" spans="1:5" ht="14.25" customHeight="1" x14ac:dyDescent="0.2">
      <c r="A325" s="1"/>
      <c r="B325" s="409"/>
      <c r="C325" s="409"/>
      <c r="D325" s="1"/>
      <c r="E325" s="1"/>
    </row>
    <row r="326" spans="1:5" ht="14.25" customHeight="1" x14ac:dyDescent="0.2">
      <c r="A326" s="1"/>
      <c r="B326" s="409"/>
      <c r="C326" s="409"/>
      <c r="D326" s="1"/>
      <c r="E326" s="1"/>
    </row>
    <row r="327" spans="1:5" ht="14.25" customHeight="1" x14ac:dyDescent="0.2">
      <c r="A327" s="1"/>
      <c r="B327" s="409"/>
      <c r="C327" s="409"/>
      <c r="D327" s="1"/>
      <c r="E327" s="1"/>
    </row>
    <row r="328" spans="1:5" ht="14.25" customHeight="1" x14ac:dyDescent="0.2">
      <c r="A328" s="1"/>
      <c r="B328" s="409"/>
      <c r="C328" s="409"/>
      <c r="D328" s="1"/>
      <c r="E328" s="1"/>
    </row>
    <row r="329" spans="1:5" ht="14.25" customHeight="1" x14ac:dyDescent="0.2">
      <c r="A329" s="1"/>
      <c r="B329" s="409"/>
      <c r="C329" s="409"/>
      <c r="D329" s="1"/>
      <c r="E329" s="1"/>
    </row>
    <row r="330" spans="1:5" ht="14.25" customHeight="1" x14ac:dyDescent="0.2">
      <c r="A330" s="1"/>
      <c r="B330" s="409"/>
      <c r="C330" s="409"/>
      <c r="D330" s="1"/>
      <c r="E330" s="1"/>
    </row>
    <row r="331" spans="1:5" ht="14.25" customHeight="1" x14ac:dyDescent="0.2">
      <c r="A331" s="1"/>
      <c r="B331" s="409"/>
      <c r="C331" s="409"/>
      <c r="D331" s="1"/>
      <c r="E331" s="1"/>
    </row>
    <row r="332" spans="1:5" ht="14.25" customHeight="1" x14ac:dyDescent="0.2">
      <c r="A332" s="1"/>
      <c r="B332" s="409"/>
      <c r="C332" s="409"/>
      <c r="D332" s="1"/>
      <c r="E332" s="1"/>
    </row>
    <row r="333" spans="1:5" ht="14.25" customHeight="1" x14ac:dyDescent="0.2">
      <c r="A333" s="1"/>
      <c r="B333" s="409"/>
      <c r="C333" s="409"/>
      <c r="D333" s="1"/>
      <c r="E333" s="1"/>
    </row>
    <row r="334" spans="1:5" ht="14.25" customHeight="1" x14ac:dyDescent="0.2">
      <c r="A334" s="1"/>
      <c r="B334" s="409"/>
      <c r="C334" s="409"/>
      <c r="D334" s="1"/>
      <c r="E334" s="1"/>
    </row>
    <row r="335" spans="1:5" ht="14.25" customHeight="1" x14ac:dyDescent="0.2">
      <c r="A335" s="1"/>
      <c r="B335" s="409"/>
      <c r="C335" s="409"/>
      <c r="D335" s="1"/>
      <c r="E335" s="1"/>
    </row>
    <row r="336" spans="1:5" ht="14.25" customHeight="1" x14ac:dyDescent="0.2">
      <c r="A336" s="1"/>
      <c r="B336" s="409"/>
      <c r="C336" s="409"/>
      <c r="D336" s="1"/>
      <c r="E336" s="1"/>
    </row>
    <row r="337" spans="1:5" ht="14.25" customHeight="1" x14ac:dyDescent="0.2">
      <c r="A337" s="1"/>
      <c r="B337" s="409"/>
      <c r="C337" s="409"/>
      <c r="D337" s="1"/>
      <c r="E337" s="1"/>
    </row>
    <row r="338" spans="1:5" ht="14.25" customHeight="1" x14ac:dyDescent="0.2">
      <c r="A338" s="1"/>
      <c r="B338" s="409"/>
      <c r="C338" s="409"/>
      <c r="D338" s="1"/>
      <c r="E338" s="1"/>
    </row>
    <row r="339" spans="1:5" ht="14.25" customHeight="1" x14ac:dyDescent="0.2">
      <c r="A339" s="1"/>
      <c r="B339" s="409"/>
      <c r="C339" s="409"/>
      <c r="D339" s="1"/>
      <c r="E339" s="1"/>
    </row>
    <row r="340" spans="1:5" ht="14.25" customHeight="1" x14ac:dyDescent="0.2">
      <c r="A340" s="1"/>
      <c r="B340" s="409"/>
      <c r="C340" s="409"/>
      <c r="D340" s="1"/>
      <c r="E340" s="1"/>
    </row>
    <row r="341" spans="1:5" ht="14.25" customHeight="1" x14ac:dyDescent="0.2">
      <c r="A341" s="1"/>
      <c r="B341" s="409"/>
      <c r="C341" s="409"/>
      <c r="D341" s="1"/>
      <c r="E341" s="1"/>
    </row>
    <row r="342" spans="1:5" ht="14.25" customHeight="1" x14ac:dyDescent="0.2">
      <c r="A342" s="1"/>
      <c r="B342" s="409"/>
      <c r="C342" s="409"/>
      <c r="D342" s="1"/>
      <c r="E342" s="1"/>
    </row>
    <row r="343" spans="1:5" ht="14.25" customHeight="1" x14ac:dyDescent="0.2">
      <c r="A343" s="1"/>
      <c r="B343" s="409"/>
      <c r="C343" s="409"/>
      <c r="D343" s="1"/>
      <c r="E343" s="1"/>
    </row>
    <row r="344" spans="1:5" ht="14.25" customHeight="1" x14ac:dyDescent="0.2">
      <c r="A344" s="1"/>
      <c r="B344" s="409"/>
      <c r="C344" s="409"/>
      <c r="D344" s="1"/>
      <c r="E344" s="1"/>
    </row>
    <row r="345" spans="1:5" ht="14.25" customHeight="1" x14ac:dyDescent="0.2">
      <c r="A345" s="1"/>
      <c r="B345" s="409"/>
      <c r="C345" s="409"/>
      <c r="D345" s="1"/>
      <c r="E345" s="1"/>
    </row>
    <row r="346" spans="1:5" ht="14.25" customHeight="1" x14ac:dyDescent="0.2">
      <c r="A346" s="1"/>
      <c r="B346" s="409"/>
      <c r="C346" s="409"/>
      <c r="D346" s="1"/>
      <c r="E346" s="1"/>
    </row>
    <row r="347" spans="1:5" ht="14.25" customHeight="1" x14ac:dyDescent="0.2">
      <c r="A347" s="1"/>
      <c r="B347" s="409"/>
      <c r="C347" s="409"/>
      <c r="D347" s="1"/>
      <c r="E347" s="1"/>
    </row>
    <row r="348" spans="1:5" ht="14.25" customHeight="1" x14ac:dyDescent="0.2">
      <c r="A348" s="1"/>
      <c r="B348" s="409"/>
      <c r="C348" s="409"/>
      <c r="D348" s="1"/>
      <c r="E348" s="1"/>
    </row>
    <row r="349" spans="1:5" ht="14.25" customHeight="1" x14ac:dyDescent="0.2">
      <c r="A349" s="1"/>
      <c r="B349" s="409"/>
      <c r="C349" s="409"/>
      <c r="D349" s="1"/>
      <c r="E349" s="1"/>
    </row>
    <row r="350" spans="1:5" ht="14.25" customHeight="1" x14ac:dyDescent="0.2">
      <c r="A350" s="1"/>
      <c r="B350" s="409"/>
      <c r="C350" s="409"/>
      <c r="D350" s="1"/>
      <c r="E350" s="1"/>
    </row>
    <row r="351" spans="1:5" ht="14.25" customHeight="1" x14ac:dyDescent="0.2">
      <c r="A351" s="1"/>
      <c r="B351" s="409"/>
      <c r="C351" s="409"/>
      <c r="D351" s="1"/>
      <c r="E351" s="1"/>
    </row>
    <row r="352" spans="1:5" ht="14.25" customHeight="1" x14ac:dyDescent="0.2">
      <c r="A352" s="1"/>
      <c r="B352" s="409"/>
      <c r="C352" s="409"/>
      <c r="D352" s="1"/>
      <c r="E352" s="1"/>
    </row>
    <row r="353" spans="1:5" ht="14.25" customHeight="1" x14ac:dyDescent="0.2">
      <c r="A353" s="1"/>
      <c r="B353" s="409"/>
      <c r="C353" s="409"/>
      <c r="D353" s="1"/>
      <c r="E353" s="1"/>
    </row>
    <row r="354" spans="1:5" ht="14.25" customHeight="1" x14ac:dyDescent="0.2">
      <c r="A354" s="1"/>
      <c r="B354" s="409"/>
      <c r="C354" s="409"/>
      <c r="D354" s="1"/>
      <c r="E354" s="1"/>
    </row>
    <row r="355" spans="1:5" ht="14.25" customHeight="1" x14ac:dyDescent="0.2">
      <c r="A355" s="1"/>
      <c r="B355" s="409"/>
      <c r="C355" s="409"/>
      <c r="D355" s="1"/>
      <c r="E355" s="1"/>
    </row>
    <row r="356" spans="1:5" ht="14.25" customHeight="1" x14ac:dyDescent="0.2">
      <c r="A356" s="1"/>
      <c r="B356" s="409"/>
      <c r="C356" s="409"/>
      <c r="D356" s="1"/>
      <c r="E356" s="1"/>
    </row>
    <row r="357" spans="1:5" ht="14.25" customHeight="1" x14ac:dyDescent="0.2">
      <c r="A357" s="1"/>
      <c r="B357" s="409"/>
      <c r="C357" s="409"/>
      <c r="D357" s="1"/>
      <c r="E357" s="1"/>
    </row>
    <row r="358" spans="1:5" ht="14.25" customHeight="1" x14ac:dyDescent="0.2">
      <c r="A358" s="1"/>
      <c r="B358" s="409"/>
      <c r="C358" s="409"/>
      <c r="D358" s="1"/>
      <c r="E358" s="1"/>
    </row>
    <row r="359" spans="1:5" ht="14.25" customHeight="1" x14ac:dyDescent="0.2">
      <c r="A359" s="1"/>
      <c r="B359" s="409"/>
      <c r="C359" s="409"/>
      <c r="D359" s="1"/>
      <c r="E359" s="1"/>
    </row>
    <row r="360" spans="1:5" ht="14.25" customHeight="1" x14ac:dyDescent="0.2">
      <c r="A360" s="1"/>
      <c r="B360" s="409"/>
      <c r="C360" s="409"/>
      <c r="D360" s="1"/>
      <c r="E360" s="1"/>
    </row>
    <row r="361" spans="1:5" ht="14.25" customHeight="1" x14ac:dyDescent="0.2">
      <c r="A361" s="1"/>
      <c r="B361" s="409"/>
      <c r="C361" s="409"/>
      <c r="D361" s="1"/>
      <c r="E361" s="1"/>
    </row>
    <row r="362" spans="1:5" ht="14.25" customHeight="1" x14ac:dyDescent="0.2">
      <c r="A362" s="1"/>
      <c r="B362" s="409"/>
      <c r="C362" s="409"/>
      <c r="D362" s="1"/>
      <c r="E362" s="1"/>
    </row>
    <row r="363" spans="1:5" ht="14.25" customHeight="1" x14ac:dyDescent="0.2">
      <c r="A363" s="1"/>
      <c r="B363" s="409"/>
      <c r="C363" s="409"/>
      <c r="D363" s="1"/>
      <c r="E363" s="1"/>
    </row>
    <row r="364" spans="1:5" ht="14.25" customHeight="1" x14ac:dyDescent="0.2">
      <c r="A364" s="1"/>
      <c r="B364" s="409"/>
      <c r="C364" s="409"/>
      <c r="D364" s="1"/>
      <c r="E364" s="1"/>
    </row>
    <row r="365" spans="1:5" ht="14.25" customHeight="1" x14ac:dyDescent="0.2">
      <c r="A365" s="1"/>
      <c r="B365" s="409"/>
      <c r="C365" s="409"/>
      <c r="D365" s="1"/>
      <c r="E365" s="1"/>
    </row>
    <row r="366" spans="1:5" ht="14.25" customHeight="1" x14ac:dyDescent="0.2">
      <c r="A366" s="1"/>
      <c r="B366" s="409"/>
      <c r="C366" s="409"/>
      <c r="D366" s="1"/>
      <c r="E366" s="1"/>
    </row>
    <row r="367" spans="1:5" ht="14.25" customHeight="1" x14ac:dyDescent="0.2">
      <c r="A367" s="1"/>
      <c r="B367" s="409"/>
      <c r="C367" s="409"/>
      <c r="D367" s="1"/>
      <c r="E367" s="1"/>
    </row>
    <row r="368" spans="1:5" ht="14.25" customHeight="1" x14ac:dyDescent="0.2">
      <c r="A368" s="1"/>
      <c r="B368" s="409"/>
      <c r="C368" s="409"/>
      <c r="D368" s="1"/>
      <c r="E368" s="1"/>
    </row>
    <row r="369" spans="1:5" ht="14.25" customHeight="1" x14ac:dyDescent="0.2">
      <c r="A369" s="1"/>
      <c r="B369" s="409"/>
      <c r="C369" s="409"/>
      <c r="D369" s="1"/>
      <c r="E369" s="1"/>
    </row>
    <row r="370" spans="1:5" ht="14.25" customHeight="1" x14ac:dyDescent="0.2">
      <c r="A370" s="1"/>
      <c r="B370" s="409"/>
      <c r="C370" s="409"/>
      <c r="D370" s="1"/>
      <c r="E370" s="1"/>
    </row>
    <row r="371" spans="1:5" ht="14.25" customHeight="1" x14ac:dyDescent="0.2">
      <c r="A371" s="1"/>
      <c r="B371" s="409"/>
      <c r="C371" s="409"/>
      <c r="D371" s="1"/>
      <c r="E371" s="1"/>
    </row>
    <row r="372" spans="1:5" ht="14.25" customHeight="1" x14ac:dyDescent="0.2">
      <c r="A372" s="1"/>
      <c r="B372" s="409"/>
      <c r="C372" s="409"/>
      <c r="D372" s="1"/>
      <c r="E372" s="1"/>
    </row>
    <row r="373" spans="1:5" ht="14.25" customHeight="1" x14ac:dyDescent="0.2">
      <c r="A373" s="1"/>
      <c r="B373" s="409"/>
      <c r="C373" s="409"/>
      <c r="D373" s="1"/>
      <c r="E373" s="1"/>
    </row>
    <row r="374" spans="1:5" ht="14.25" customHeight="1" x14ac:dyDescent="0.2">
      <c r="A374" s="1"/>
      <c r="B374" s="409"/>
      <c r="C374" s="409"/>
      <c r="D374" s="1"/>
      <c r="E374" s="1"/>
    </row>
    <row r="375" spans="1:5" ht="14.25" customHeight="1" x14ac:dyDescent="0.2">
      <c r="A375" s="1"/>
      <c r="B375" s="409"/>
      <c r="C375" s="409"/>
      <c r="D375" s="1"/>
      <c r="E375" s="1"/>
    </row>
    <row r="376" spans="1:5" ht="14.25" customHeight="1" x14ac:dyDescent="0.2">
      <c r="A376" s="1"/>
      <c r="B376" s="409"/>
      <c r="C376" s="409"/>
      <c r="D376" s="1"/>
      <c r="E376" s="1"/>
    </row>
    <row r="377" spans="1:5" ht="14.25" customHeight="1" x14ac:dyDescent="0.2">
      <c r="A377" s="1"/>
      <c r="B377" s="409"/>
      <c r="C377" s="409"/>
      <c r="D377" s="1"/>
      <c r="E377" s="1"/>
    </row>
    <row r="378" spans="1:5" ht="14.25" customHeight="1" x14ac:dyDescent="0.2">
      <c r="A378" s="1"/>
      <c r="B378" s="409"/>
      <c r="C378" s="409"/>
      <c r="D378" s="1"/>
      <c r="E378" s="1"/>
    </row>
    <row r="379" spans="1:5" ht="14.25" customHeight="1" x14ac:dyDescent="0.2">
      <c r="A379" s="1"/>
      <c r="B379" s="409"/>
      <c r="C379" s="409"/>
      <c r="D379" s="1"/>
      <c r="E379" s="1"/>
    </row>
    <row r="380" spans="1:5" ht="14.25" customHeight="1" x14ac:dyDescent="0.2">
      <c r="A380" s="1"/>
      <c r="B380" s="409"/>
      <c r="C380" s="409"/>
      <c r="D380" s="1"/>
      <c r="E380" s="1"/>
    </row>
    <row r="381" spans="1:5" ht="14.25" customHeight="1" x14ac:dyDescent="0.2">
      <c r="A381" s="1"/>
      <c r="B381" s="409"/>
      <c r="C381" s="409"/>
      <c r="D381" s="1"/>
      <c r="E381" s="1"/>
    </row>
    <row r="382" spans="1:5" ht="14.25" customHeight="1" x14ac:dyDescent="0.2">
      <c r="A382" s="1"/>
      <c r="B382" s="409"/>
      <c r="C382" s="409"/>
      <c r="D382" s="1"/>
      <c r="E382" s="1"/>
    </row>
    <row r="383" spans="1:5" ht="14.25" customHeight="1" x14ac:dyDescent="0.2">
      <c r="A383" s="1"/>
      <c r="B383" s="409"/>
      <c r="C383" s="409"/>
      <c r="D383" s="1"/>
      <c r="E383" s="1"/>
    </row>
    <row r="384" spans="1:5" ht="14.25" customHeight="1" x14ac:dyDescent="0.2">
      <c r="A384" s="1"/>
      <c r="B384" s="409"/>
      <c r="C384" s="409"/>
      <c r="D384" s="1"/>
      <c r="E384" s="1"/>
    </row>
    <row r="385" spans="1:5" ht="14.25" customHeight="1" x14ac:dyDescent="0.2">
      <c r="A385" s="1"/>
      <c r="B385" s="409"/>
      <c r="C385" s="409"/>
      <c r="D385" s="1"/>
      <c r="E385" s="1"/>
    </row>
    <row r="386" spans="1:5" ht="14.25" customHeight="1" x14ac:dyDescent="0.2">
      <c r="A386" s="1"/>
      <c r="B386" s="409"/>
      <c r="C386" s="409"/>
      <c r="D386" s="1"/>
      <c r="E386" s="1"/>
    </row>
    <row r="387" spans="1:5" ht="14.25" customHeight="1" x14ac:dyDescent="0.2">
      <c r="A387" s="1"/>
      <c r="B387" s="409"/>
      <c r="C387" s="409"/>
      <c r="D387" s="1"/>
      <c r="E387" s="1"/>
    </row>
    <row r="388" spans="1:5" ht="14.25" customHeight="1" x14ac:dyDescent="0.2">
      <c r="A388" s="1"/>
      <c r="B388" s="409"/>
      <c r="C388" s="409"/>
      <c r="D388" s="1"/>
      <c r="E388" s="1"/>
    </row>
    <row r="389" spans="1:5" ht="14.25" customHeight="1" x14ac:dyDescent="0.2">
      <c r="A389" s="1"/>
      <c r="B389" s="409"/>
      <c r="C389" s="409"/>
      <c r="D389" s="1"/>
      <c r="E389" s="1"/>
    </row>
    <row r="390" spans="1:5" ht="14.25" customHeight="1" x14ac:dyDescent="0.2">
      <c r="A390" s="1"/>
      <c r="B390" s="409"/>
      <c r="C390" s="409"/>
      <c r="D390" s="1"/>
      <c r="E390" s="1"/>
    </row>
    <row r="391" spans="1:5" ht="14.25" customHeight="1" x14ac:dyDescent="0.2">
      <c r="A391" s="1"/>
      <c r="B391" s="409"/>
      <c r="C391" s="409"/>
      <c r="D391" s="1"/>
      <c r="E391" s="1"/>
    </row>
    <row r="392" spans="1:5" ht="14.25" customHeight="1" x14ac:dyDescent="0.2">
      <c r="A392" s="1"/>
      <c r="B392" s="409"/>
      <c r="C392" s="409"/>
      <c r="D392" s="1"/>
      <c r="E392" s="1"/>
    </row>
    <row r="393" spans="1:5" ht="14.25" customHeight="1" x14ac:dyDescent="0.2">
      <c r="A393" s="1"/>
      <c r="B393" s="409"/>
      <c r="C393" s="409"/>
      <c r="D393" s="1"/>
      <c r="E393" s="1"/>
    </row>
    <row r="394" spans="1:5" ht="14.25" customHeight="1" x14ac:dyDescent="0.2">
      <c r="A394" s="1"/>
      <c r="B394" s="409"/>
      <c r="C394" s="409"/>
      <c r="D394" s="1"/>
      <c r="E394" s="1"/>
    </row>
    <row r="395" spans="1:5" ht="14.25" customHeight="1" x14ac:dyDescent="0.2">
      <c r="A395" s="1"/>
      <c r="B395" s="409"/>
      <c r="C395" s="409"/>
      <c r="D395" s="1"/>
      <c r="E395" s="1"/>
    </row>
    <row r="396" spans="1:5" ht="14.25" customHeight="1" x14ac:dyDescent="0.2">
      <c r="A396" s="1"/>
      <c r="B396" s="409"/>
      <c r="C396" s="409"/>
      <c r="D396" s="1"/>
      <c r="E396" s="1"/>
    </row>
    <row r="397" spans="1:5" ht="14.25" customHeight="1" x14ac:dyDescent="0.2">
      <c r="A397" s="1"/>
      <c r="B397" s="409"/>
      <c r="C397" s="409"/>
      <c r="D397" s="1"/>
      <c r="E397" s="1"/>
    </row>
    <row r="398" spans="1:5" ht="14.25" customHeight="1" x14ac:dyDescent="0.2">
      <c r="A398" s="1"/>
      <c r="B398" s="409"/>
      <c r="C398" s="409"/>
      <c r="D398" s="1"/>
      <c r="E398" s="1"/>
    </row>
    <row r="399" spans="1:5" ht="14.25" customHeight="1" x14ac:dyDescent="0.2">
      <c r="A399" s="1"/>
      <c r="B399" s="409"/>
      <c r="C399" s="409"/>
      <c r="D399" s="1"/>
      <c r="E399" s="1"/>
    </row>
    <row r="400" spans="1:5" ht="14.25" customHeight="1" x14ac:dyDescent="0.2">
      <c r="A400" s="1"/>
      <c r="B400" s="409"/>
      <c r="C400" s="409"/>
      <c r="D400" s="1"/>
      <c r="E400" s="1"/>
    </row>
    <row r="401" spans="1:5" ht="14.25" customHeight="1" x14ac:dyDescent="0.2">
      <c r="A401" s="1"/>
      <c r="B401" s="409"/>
      <c r="C401" s="409"/>
      <c r="D401" s="1"/>
      <c r="E401" s="1"/>
    </row>
    <row r="402" spans="1:5" ht="14.25" customHeight="1" x14ac:dyDescent="0.2">
      <c r="A402" s="1"/>
      <c r="B402" s="409"/>
      <c r="C402" s="409"/>
      <c r="D402" s="1"/>
      <c r="E402" s="1"/>
    </row>
    <row r="403" spans="1:5" ht="14.25" customHeight="1" x14ac:dyDescent="0.2">
      <c r="A403" s="1"/>
      <c r="B403" s="409"/>
      <c r="C403" s="409"/>
      <c r="D403" s="1"/>
      <c r="E403" s="1"/>
    </row>
    <row r="404" spans="1:5" ht="14.25" customHeight="1" x14ac:dyDescent="0.2">
      <c r="A404" s="1"/>
      <c r="B404" s="409"/>
      <c r="C404" s="409"/>
      <c r="D404" s="1"/>
      <c r="E404" s="1"/>
    </row>
    <row r="405" spans="1:5" ht="14.25" customHeight="1" x14ac:dyDescent="0.2">
      <c r="A405" s="1"/>
      <c r="B405" s="409"/>
      <c r="C405" s="409"/>
      <c r="D405" s="1"/>
      <c r="E405" s="1"/>
    </row>
    <row r="406" spans="1:5" ht="14.25" customHeight="1" x14ac:dyDescent="0.2">
      <c r="A406" s="1"/>
      <c r="B406" s="409"/>
      <c r="C406" s="409"/>
      <c r="D406" s="1"/>
      <c r="E406" s="1"/>
    </row>
    <row r="407" spans="1:5" ht="14.25" customHeight="1" x14ac:dyDescent="0.2">
      <c r="A407" s="1"/>
      <c r="B407" s="409"/>
      <c r="C407" s="409"/>
      <c r="D407" s="1"/>
      <c r="E407" s="1"/>
    </row>
    <row r="408" spans="1:5" ht="14.25" customHeight="1" x14ac:dyDescent="0.2">
      <c r="A408" s="1"/>
      <c r="B408" s="409"/>
      <c r="C408" s="409"/>
      <c r="D408" s="1"/>
      <c r="E408" s="1"/>
    </row>
    <row r="409" spans="1:5" ht="14.25" customHeight="1" x14ac:dyDescent="0.2">
      <c r="A409" s="1"/>
      <c r="B409" s="409"/>
      <c r="C409" s="409"/>
      <c r="D409" s="1"/>
      <c r="E409" s="1"/>
    </row>
    <row r="410" spans="1:5" ht="14.25" customHeight="1" x14ac:dyDescent="0.2">
      <c r="A410" s="1"/>
      <c r="B410" s="409"/>
      <c r="C410" s="409"/>
      <c r="D410" s="1"/>
      <c r="E410" s="1"/>
    </row>
    <row r="411" spans="1:5" ht="14.25" customHeight="1" x14ac:dyDescent="0.2">
      <c r="A411" s="1"/>
      <c r="B411" s="409"/>
      <c r="C411" s="409"/>
      <c r="D411" s="1"/>
      <c r="E411" s="1"/>
    </row>
    <row r="412" spans="1:5" ht="14.25" customHeight="1" x14ac:dyDescent="0.2">
      <c r="A412" s="1"/>
      <c r="B412" s="409"/>
      <c r="C412" s="409"/>
      <c r="D412" s="1"/>
      <c r="E412" s="1"/>
    </row>
    <row r="413" spans="1:5" ht="14.25" customHeight="1" x14ac:dyDescent="0.2">
      <c r="A413" s="1"/>
      <c r="B413" s="409"/>
      <c r="C413" s="409"/>
      <c r="D413" s="1"/>
      <c r="E413" s="1"/>
    </row>
    <row r="414" spans="1:5" ht="14.25" customHeight="1" x14ac:dyDescent="0.2">
      <c r="A414" s="1"/>
      <c r="B414" s="409"/>
      <c r="C414" s="409"/>
      <c r="D414" s="1"/>
      <c r="E414" s="1"/>
    </row>
    <row r="415" spans="1:5" ht="14.25" customHeight="1" x14ac:dyDescent="0.2">
      <c r="A415" s="1"/>
      <c r="B415" s="409"/>
      <c r="C415" s="409"/>
      <c r="D415" s="1"/>
      <c r="E415" s="1"/>
    </row>
    <row r="416" spans="1:5" ht="14.25" customHeight="1" x14ac:dyDescent="0.2">
      <c r="A416" s="1"/>
      <c r="B416" s="409"/>
      <c r="C416" s="409"/>
      <c r="D416" s="1"/>
      <c r="E416" s="1"/>
    </row>
    <row r="417" spans="1:5" ht="14.25" customHeight="1" x14ac:dyDescent="0.2">
      <c r="A417" s="1"/>
      <c r="B417" s="409"/>
      <c r="C417" s="409"/>
      <c r="D417" s="1"/>
      <c r="E417" s="1"/>
    </row>
    <row r="418" spans="1:5" ht="14.25" customHeight="1" x14ac:dyDescent="0.2">
      <c r="A418" s="1"/>
      <c r="B418" s="409"/>
      <c r="C418" s="409"/>
      <c r="D418" s="1"/>
      <c r="E418" s="1"/>
    </row>
    <row r="419" spans="1:5" ht="14.25" customHeight="1" x14ac:dyDescent="0.2">
      <c r="A419" s="1"/>
      <c r="B419" s="409"/>
      <c r="C419" s="409"/>
      <c r="D419" s="1"/>
      <c r="E419" s="1"/>
    </row>
    <row r="420" spans="1:5" ht="14.25" customHeight="1" x14ac:dyDescent="0.2">
      <c r="A420" s="1"/>
      <c r="B420" s="409"/>
      <c r="C420" s="409"/>
      <c r="D420" s="1"/>
      <c r="E420" s="1"/>
    </row>
    <row r="421" spans="1:5" ht="14.25" customHeight="1" x14ac:dyDescent="0.2">
      <c r="A421" s="1"/>
      <c r="B421" s="409"/>
      <c r="C421" s="409"/>
      <c r="D421" s="1"/>
      <c r="E421" s="1"/>
    </row>
    <row r="422" spans="1:5" ht="14.25" customHeight="1" x14ac:dyDescent="0.2">
      <c r="A422" s="1"/>
      <c r="B422" s="409"/>
      <c r="C422" s="409"/>
      <c r="D422" s="1"/>
      <c r="E422" s="1"/>
    </row>
    <row r="423" spans="1:5" ht="14.25" customHeight="1" x14ac:dyDescent="0.2">
      <c r="A423" s="1"/>
      <c r="B423" s="409"/>
      <c r="C423" s="409"/>
      <c r="D423" s="1"/>
      <c r="E423" s="1"/>
    </row>
    <row r="424" spans="1:5" ht="14.25" customHeight="1" x14ac:dyDescent="0.2">
      <c r="A424" s="1"/>
      <c r="B424" s="409"/>
      <c r="C424" s="409"/>
      <c r="D424" s="1"/>
      <c r="E424" s="1"/>
    </row>
    <row r="425" spans="1:5" ht="14.25" customHeight="1" x14ac:dyDescent="0.2">
      <c r="A425" s="1"/>
      <c r="B425" s="409"/>
      <c r="C425" s="409"/>
      <c r="D425" s="1"/>
      <c r="E425" s="1"/>
    </row>
    <row r="426" spans="1:5" ht="14.25" customHeight="1" x14ac:dyDescent="0.2">
      <c r="A426" s="1"/>
      <c r="B426" s="409"/>
      <c r="C426" s="409"/>
      <c r="D426" s="1"/>
      <c r="E426" s="1"/>
    </row>
    <row r="427" spans="1:5" ht="14.25" customHeight="1" x14ac:dyDescent="0.2">
      <c r="A427" s="1"/>
      <c r="B427" s="409"/>
      <c r="C427" s="409"/>
      <c r="D427" s="1"/>
      <c r="E427" s="1"/>
    </row>
    <row r="428" spans="1:5" ht="14.25" customHeight="1" x14ac:dyDescent="0.2">
      <c r="A428" s="1"/>
      <c r="B428" s="409"/>
      <c r="C428" s="409"/>
      <c r="D428" s="1"/>
      <c r="E428" s="1"/>
    </row>
    <row r="429" spans="1:5" ht="14.25" customHeight="1" x14ac:dyDescent="0.2">
      <c r="A429" s="1"/>
      <c r="B429" s="409"/>
      <c r="C429" s="409"/>
      <c r="D429" s="1"/>
      <c r="E429" s="1"/>
    </row>
    <row r="430" spans="1:5" ht="14.25" customHeight="1" x14ac:dyDescent="0.2">
      <c r="A430" s="1"/>
      <c r="B430" s="409"/>
      <c r="C430" s="409"/>
      <c r="D430" s="1"/>
      <c r="E430" s="1"/>
    </row>
    <row r="431" spans="1:5" ht="14.25" customHeight="1" x14ac:dyDescent="0.2">
      <c r="A431" s="1"/>
      <c r="B431" s="409"/>
      <c r="C431" s="409"/>
      <c r="D431" s="1"/>
      <c r="E431" s="1"/>
    </row>
    <row r="432" spans="1:5" ht="14.25" customHeight="1" x14ac:dyDescent="0.2">
      <c r="A432" s="1"/>
      <c r="B432" s="409"/>
      <c r="C432" s="409"/>
      <c r="D432" s="1"/>
      <c r="E432" s="1"/>
    </row>
    <row r="433" spans="1:5" ht="14.25" customHeight="1" x14ac:dyDescent="0.2">
      <c r="A433" s="1"/>
      <c r="B433" s="409"/>
      <c r="C433" s="409"/>
      <c r="D433" s="1"/>
      <c r="E433" s="1"/>
    </row>
    <row r="434" spans="1:5" ht="14.25" customHeight="1" x14ac:dyDescent="0.2">
      <c r="A434" s="1"/>
      <c r="B434" s="409"/>
      <c r="C434" s="409"/>
      <c r="D434" s="1"/>
      <c r="E434" s="1"/>
    </row>
    <row r="435" spans="1:5" ht="14.25" customHeight="1" x14ac:dyDescent="0.2">
      <c r="A435" s="1"/>
      <c r="B435" s="409"/>
      <c r="C435" s="409"/>
      <c r="D435" s="1"/>
      <c r="E435" s="1"/>
    </row>
    <row r="436" spans="1:5" ht="14.25" customHeight="1" x14ac:dyDescent="0.2">
      <c r="A436" s="1"/>
      <c r="B436" s="409"/>
      <c r="C436" s="409"/>
      <c r="D436" s="1"/>
      <c r="E436" s="1"/>
    </row>
    <row r="437" spans="1:5" ht="14.25" customHeight="1" x14ac:dyDescent="0.2">
      <c r="A437" s="1"/>
      <c r="B437" s="409"/>
      <c r="C437" s="409"/>
      <c r="D437" s="1"/>
      <c r="E437" s="1"/>
    </row>
    <row r="438" spans="1:5" ht="14.25" customHeight="1" x14ac:dyDescent="0.2">
      <c r="A438" s="1"/>
      <c r="B438" s="409"/>
      <c r="C438" s="409"/>
      <c r="D438" s="1"/>
      <c r="E438" s="1"/>
    </row>
    <row r="439" spans="1:5" ht="14.25" customHeight="1" x14ac:dyDescent="0.2">
      <c r="A439" s="1"/>
      <c r="B439" s="409"/>
      <c r="C439" s="409"/>
      <c r="D439" s="1"/>
      <c r="E439" s="1"/>
    </row>
    <row r="440" spans="1:5" ht="14.25" customHeight="1" x14ac:dyDescent="0.2">
      <c r="A440" s="1"/>
      <c r="B440" s="409"/>
      <c r="C440" s="409"/>
      <c r="D440" s="1"/>
      <c r="E440" s="1"/>
    </row>
    <row r="441" spans="1:5" ht="14.25" customHeight="1" x14ac:dyDescent="0.2">
      <c r="A441" s="1"/>
      <c r="B441" s="409"/>
      <c r="C441" s="409"/>
      <c r="D441" s="1"/>
      <c r="E441" s="1"/>
    </row>
    <row r="442" spans="1:5" ht="14.25" customHeight="1" x14ac:dyDescent="0.2">
      <c r="A442" s="1"/>
      <c r="B442" s="409"/>
      <c r="C442" s="409"/>
      <c r="D442" s="1"/>
      <c r="E442" s="1"/>
    </row>
    <row r="443" spans="1:5" ht="14.25" customHeight="1" x14ac:dyDescent="0.2">
      <c r="A443" s="1"/>
      <c r="B443" s="409"/>
      <c r="C443" s="409"/>
      <c r="D443" s="1"/>
      <c r="E443" s="1"/>
    </row>
    <row r="444" spans="1:5" ht="14.25" customHeight="1" x14ac:dyDescent="0.2">
      <c r="A444" s="1"/>
      <c r="B444" s="409"/>
      <c r="C444" s="409"/>
      <c r="D444" s="1"/>
      <c r="E444" s="1"/>
    </row>
    <row r="445" spans="1:5" ht="14.25" customHeight="1" x14ac:dyDescent="0.2">
      <c r="A445" s="1"/>
      <c r="B445" s="409"/>
      <c r="C445" s="409"/>
      <c r="D445" s="1"/>
      <c r="E445" s="1"/>
    </row>
    <row r="446" spans="1:5" ht="14.25" customHeight="1" x14ac:dyDescent="0.2">
      <c r="A446" s="1"/>
      <c r="B446" s="409"/>
      <c r="C446" s="409"/>
      <c r="D446" s="1"/>
      <c r="E446" s="1"/>
    </row>
    <row r="447" spans="1:5" ht="14.25" customHeight="1" x14ac:dyDescent="0.2">
      <c r="A447" s="1"/>
      <c r="B447" s="409"/>
      <c r="C447" s="409"/>
      <c r="D447" s="1"/>
      <c r="E447" s="1"/>
    </row>
    <row r="448" spans="1:5" ht="14.25" customHeight="1" x14ac:dyDescent="0.2">
      <c r="A448" s="1"/>
      <c r="B448" s="409"/>
      <c r="C448" s="409"/>
      <c r="D448" s="1"/>
      <c r="E448" s="1"/>
    </row>
    <row r="449" spans="1:5" ht="14.25" customHeight="1" x14ac:dyDescent="0.2">
      <c r="A449" s="1"/>
      <c r="B449" s="409"/>
      <c r="C449" s="409"/>
      <c r="D449" s="1"/>
      <c r="E449" s="1"/>
    </row>
    <row r="450" spans="1:5" ht="14.25" customHeight="1" x14ac:dyDescent="0.2">
      <c r="A450" s="1"/>
      <c r="B450" s="409"/>
      <c r="C450" s="409"/>
      <c r="D450" s="1"/>
      <c r="E450" s="1"/>
    </row>
    <row r="451" spans="1:5" ht="14.25" customHeight="1" x14ac:dyDescent="0.2">
      <c r="A451" s="1"/>
      <c r="B451" s="409"/>
      <c r="C451" s="409"/>
      <c r="D451" s="1"/>
      <c r="E451" s="1"/>
    </row>
    <row r="452" spans="1:5" ht="14.25" customHeight="1" x14ac:dyDescent="0.2">
      <c r="A452" s="1"/>
      <c r="B452" s="409"/>
      <c r="C452" s="409"/>
      <c r="D452" s="1"/>
      <c r="E452" s="1"/>
    </row>
    <row r="453" spans="1:5" ht="14.25" customHeight="1" x14ac:dyDescent="0.2">
      <c r="A453" s="1"/>
      <c r="B453" s="409"/>
      <c r="C453" s="409"/>
      <c r="D453" s="1"/>
      <c r="E453" s="1"/>
    </row>
    <row r="454" spans="1:5" ht="14.25" customHeight="1" x14ac:dyDescent="0.2">
      <c r="A454" s="1"/>
      <c r="B454" s="409"/>
      <c r="C454" s="409"/>
      <c r="D454" s="1"/>
      <c r="E454" s="1"/>
    </row>
    <row r="455" spans="1:5" ht="14.25" customHeight="1" x14ac:dyDescent="0.2">
      <c r="A455" s="1"/>
      <c r="B455" s="409"/>
      <c r="C455" s="409"/>
      <c r="D455" s="1"/>
      <c r="E455" s="1"/>
    </row>
    <row r="456" spans="1:5" ht="14.25" customHeight="1" x14ac:dyDescent="0.2">
      <c r="A456" s="1"/>
      <c r="B456" s="409"/>
      <c r="C456" s="409"/>
      <c r="D456" s="1"/>
      <c r="E456" s="1"/>
    </row>
    <row r="457" spans="1:5" ht="14.25" customHeight="1" x14ac:dyDescent="0.2">
      <c r="A457" s="1"/>
      <c r="B457" s="409"/>
      <c r="C457" s="409"/>
      <c r="D457" s="1"/>
      <c r="E457" s="1"/>
    </row>
    <row r="458" spans="1:5" ht="14.25" customHeight="1" x14ac:dyDescent="0.2">
      <c r="A458" s="1"/>
      <c r="B458" s="409"/>
      <c r="C458" s="409"/>
      <c r="D458" s="1"/>
      <c r="E458" s="1"/>
    </row>
    <row r="459" spans="1:5" ht="14.25" customHeight="1" x14ac:dyDescent="0.2">
      <c r="A459" s="1"/>
      <c r="B459" s="409"/>
      <c r="C459" s="409"/>
      <c r="D459" s="1"/>
      <c r="E459" s="1"/>
    </row>
    <row r="460" spans="1:5" ht="14.25" customHeight="1" x14ac:dyDescent="0.2">
      <c r="A460" s="1"/>
      <c r="B460" s="409"/>
      <c r="C460" s="409"/>
      <c r="D460" s="1"/>
      <c r="E460" s="1"/>
    </row>
    <row r="461" spans="1:5" ht="14.25" customHeight="1" x14ac:dyDescent="0.2">
      <c r="A461" s="1"/>
      <c r="B461" s="409"/>
      <c r="C461" s="409"/>
      <c r="D461" s="1"/>
      <c r="E461" s="1"/>
    </row>
    <row r="462" spans="1:5" ht="14.25" customHeight="1" x14ac:dyDescent="0.2">
      <c r="A462" s="1"/>
      <c r="B462" s="409"/>
      <c r="C462" s="409"/>
      <c r="D462" s="1"/>
      <c r="E462" s="1"/>
    </row>
    <row r="463" spans="1:5" ht="14.25" customHeight="1" x14ac:dyDescent="0.2">
      <c r="A463" s="1"/>
      <c r="B463" s="409"/>
      <c r="C463" s="409"/>
      <c r="D463" s="1"/>
      <c r="E463" s="1"/>
    </row>
    <row r="464" spans="1:5" ht="14.25" customHeight="1" x14ac:dyDescent="0.2">
      <c r="A464" s="1"/>
      <c r="B464" s="409"/>
      <c r="C464" s="409"/>
      <c r="D464" s="1"/>
      <c r="E464" s="1"/>
    </row>
    <row r="465" spans="1:5" ht="14.25" customHeight="1" x14ac:dyDescent="0.2">
      <c r="A465" s="1"/>
      <c r="B465" s="409"/>
      <c r="C465" s="409"/>
      <c r="D465" s="1"/>
      <c r="E465" s="1"/>
    </row>
    <row r="466" spans="1:5" ht="14.25" customHeight="1" x14ac:dyDescent="0.2">
      <c r="A466" s="1"/>
      <c r="B466" s="409"/>
      <c r="C466" s="409"/>
      <c r="D466" s="1"/>
      <c r="E466" s="1"/>
    </row>
    <row r="467" spans="1:5" ht="14.25" customHeight="1" x14ac:dyDescent="0.2">
      <c r="A467" s="1"/>
      <c r="B467" s="409"/>
      <c r="C467" s="409"/>
      <c r="D467" s="1"/>
      <c r="E467" s="1"/>
    </row>
    <row r="468" spans="1:5" ht="14.25" customHeight="1" x14ac:dyDescent="0.2">
      <c r="A468" s="1"/>
      <c r="B468" s="409"/>
      <c r="C468" s="409"/>
      <c r="D468" s="1"/>
      <c r="E468" s="1"/>
    </row>
    <row r="469" spans="1:5" ht="14.25" customHeight="1" x14ac:dyDescent="0.2">
      <c r="A469" s="1"/>
      <c r="B469" s="409"/>
      <c r="C469" s="409"/>
      <c r="D469" s="1"/>
      <c r="E469" s="1"/>
    </row>
    <row r="470" spans="1:5" ht="14.25" customHeight="1" x14ac:dyDescent="0.2">
      <c r="A470" s="1"/>
      <c r="B470" s="409"/>
      <c r="C470" s="409"/>
      <c r="D470" s="1"/>
      <c r="E470" s="1"/>
    </row>
    <row r="471" spans="1:5" ht="14.25" customHeight="1" x14ac:dyDescent="0.2">
      <c r="A471" s="1"/>
      <c r="B471" s="409"/>
      <c r="C471" s="409"/>
      <c r="D471" s="1"/>
      <c r="E471" s="1"/>
    </row>
    <row r="472" spans="1:5" ht="14.25" customHeight="1" x14ac:dyDescent="0.2">
      <c r="A472" s="1"/>
      <c r="B472" s="409"/>
      <c r="C472" s="409"/>
      <c r="D472" s="1"/>
      <c r="E472" s="1"/>
    </row>
    <row r="473" spans="1:5" ht="14.25" customHeight="1" x14ac:dyDescent="0.2">
      <c r="A473" s="1"/>
      <c r="B473" s="409"/>
      <c r="C473" s="409"/>
      <c r="D473" s="1"/>
      <c r="E473" s="1"/>
    </row>
    <row r="474" spans="1:5" ht="14.25" customHeight="1" x14ac:dyDescent="0.2">
      <c r="A474" s="1"/>
      <c r="B474" s="409"/>
      <c r="C474" s="409"/>
      <c r="D474" s="1"/>
      <c r="E474" s="1"/>
    </row>
    <row r="475" spans="1:5" ht="14.25" customHeight="1" x14ac:dyDescent="0.2">
      <c r="A475" s="1"/>
      <c r="B475" s="409"/>
      <c r="C475" s="409"/>
      <c r="D475" s="1"/>
      <c r="E475" s="1"/>
    </row>
    <row r="476" spans="1:5" ht="14.25" customHeight="1" x14ac:dyDescent="0.2">
      <c r="A476" s="1"/>
      <c r="B476" s="409"/>
      <c r="C476" s="409"/>
      <c r="D476" s="1"/>
      <c r="E476" s="1"/>
    </row>
    <row r="477" spans="1:5" ht="14.25" customHeight="1" x14ac:dyDescent="0.2">
      <c r="A477" s="1"/>
      <c r="B477" s="409"/>
      <c r="C477" s="409"/>
      <c r="D477" s="1"/>
      <c r="E477" s="1"/>
    </row>
    <row r="478" spans="1:5" ht="14.25" customHeight="1" x14ac:dyDescent="0.2">
      <c r="A478" s="1"/>
      <c r="B478" s="409"/>
      <c r="C478" s="409"/>
      <c r="D478" s="1"/>
      <c r="E478" s="1"/>
    </row>
    <row r="479" spans="1:5" ht="14.25" customHeight="1" x14ac:dyDescent="0.2">
      <c r="A479" s="1"/>
      <c r="B479" s="409"/>
      <c r="C479" s="409"/>
      <c r="D479" s="1"/>
      <c r="E479" s="1"/>
    </row>
    <row r="480" spans="1:5" ht="14.25" customHeight="1" x14ac:dyDescent="0.2">
      <c r="A480" s="1"/>
      <c r="B480" s="409"/>
      <c r="C480" s="409"/>
      <c r="D480" s="1"/>
      <c r="E480" s="1"/>
    </row>
    <row r="481" spans="1:5" ht="14.25" customHeight="1" x14ac:dyDescent="0.2">
      <c r="A481" s="1"/>
      <c r="B481" s="409"/>
      <c r="C481" s="409"/>
      <c r="D481" s="1"/>
      <c r="E481" s="1"/>
    </row>
    <row r="482" spans="1:5" ht="14.25" customHeight="1" x14ac:dyDescent="0.2">
      <c r="A482" s="1"/>
      <c r="B482" s="409"/>
      <c r="C482" s="409"/>
      <c r="D482" s="1"/>
      <c r="E482" s="1"/>
    </row>
    <row r="483" spans="1:5" ht="14.25" customHeight="1" x14ac:dyDescent="0.2">
      <c r="A483" s="1"/>
      <c r="B483" s="409"/>
      <c r="C483" s="409"/>
      <c r="D483" s="1"/>
      <c r="E483" s="1"/>
    </row>
    <row r="484" spans="1:5" ht="14.25" customHeight="1" x14ac:dyDescent="0.2">
      <c r="A484" s="1"/>
      <c r="B484" s="409"/>
      <c r="C484" s="409"/>
      <c r="D484" s="1"/>
      <c r="E484" s="1"/>
    </row>
    <row r="485" spans="1:5" ht="14.25" customHeight="1" x14ac:dyDescent="0.2">
      <c r="A485" s="1"/>
      <c r="B485" s="409"/>
      <c r="C485" s="409"/>
      <c r="D485" s="1"/>
      <c r="E485" s="1"/>
    </row>
    <row r="486" spans="1:5" ht="14.25" customHeight="1" x14ac:dyDescent="0.2">
      <c r="A486" s="1"/>
      <c r="B486" s="409"/>
      <c r="C486" s="409"/>
      <c r="D486" s="1"/>
      <c r="E486" s="1"/>
    </row>
    <row r="487" spans="1:5" ht="14.25" customHeight="1" x14ac:dyDescent="0.2">
      <c r="A487" s="1"/>
      <c r="B487" s="409"/>
      <c r="C487" s="409"/>
      <c r="D487" s="1"/>
      <c r="E487" s="1"/>
    </row>
    <row r="488" spans="1:5" ht="14.25" customHeight="1" x14ac:dyDescent="0.2">
      <c r="A488" s="1"/>
      <c r="B488" s="409"/>
      <c r="C488" s="409"/>
      <c r="D488" s="1"/>
      <c r="E488" s="1"/>
    </row>
    <row r="489" spans="1:5" ht="14.25" customHeight="1" x14ac:dyDescent="0.2">
      <c r="A489" s="1"/>
      <c r="B489" s="409"/>
      <c r="C489" s="409"/>
      <c r="D489" s="1"/>
      <c r="E489" s="1"/>
    </row>
    <row r="490" spans="1:5" ht="14.25" customHeight="1" x14ac:dyDescent="0.2">
      <c r="A490" s="1"/>
      <c r="B490" s="409"/>
      <c r="C490" s="409"/>
      <c r="D490" s="1"/>
      <c r="E490" s="1"/>
    </row>
    <row r="491" spans="1:5" ht="14.25" customHeight="1" x14ac:dyDescent="0.2">
      <c r="A491" s="1"/>
      <c r="B491" s="409"/>
      <c r="C491" s="409"/>
      <c r="D491" s="1"/>
      <c r="E491" s="1"/>
    </row>
    <row r="492" spans="1:5" ht="14.25" customHeight="1" x14ac:dyDescent="0.2">
      <c r="A492" s="1"/>
      <c r="B492" s="409"/>
      <c r="C492" s="409"/>
      <c r="D492" s="1"/>
      <c r="E492" s="1"/>
    </row>
    <row r="493" spans="1:5" ht="14.25" customHeight="1" x14ac:dyDescent="0.2">
      <c r="A493" s="1"/>
      <c r="B493" s="409"/>
      <c r="C493" s="409"/>
      <c r="D493" s="1"/>
      <c r="E493" s="1"/>
    </row>
    <row r="494" spans="1:5" ht="14.25" customHeight="1" x14ac:dyDescent="0.2">
      <c r="A494" s="1"/>
      <c r="B494" s="409"/>
      <c r="C494" s="409"/>
      <c r="D494" s="1"/>
      <c r="E494" s="1"/>
    </row>
    <row r="495" spans="1:5" ht="14.25" customHeight="1" x14ac:dyDescent="0.2">
      <c r="A495" s="1"/>
      <c r="B495" s="409"/>
      <c r="C495" s="409"/>
      <c r="D495" s="1"/>
      <c r="E495" s="1"/>
    </row>
    <row r="496" spans="1:5" ht="14.25" customHeight="1" x14ac:dyDescent="0.2">
      <c r="A496" s="1"/>
      <c r="B496" s="409"/>
      <c r="C496" s="409"/>
      <c r="D496" s="1"/>
      <c r="E496" s="1"/>
    </row>
    <row r="497" spans="1:5" ht="14.25" customHeight="1" x14ac:dyDescent="0.2">
      <c r="A497" s="1"/>
      <c r="B497" s="409"/>
      <c r="C497" s="409"/>
      <c r="D497" s="1"/>
      <c r="E497" s="1"/>
    </row>
    <row r="498" spans="1:5" ht="14.25" customHeight="1" x14ac:dyDescent="0.2">
      <c r="A498" s="1"/>
      <c r="B498" s="409"/>
      <c r="C498" s="409"/>
      <c r="D498" s="1"/>
      <c r="E498" s="1"/>
    </row>
    <row r="499" spans="1:5" ht="14.25" customHeight="1" x14ac:dyDescent="0.2">
      <c r="A499" s="1"/>
      <c r="B499" s="409"/>
      <c r="C499" s="409"/>
      <c r="D499" s="1"/>
      <c r="E499" s="1"/>
    </row>
    <row r="500" spans="1:5" ht="14.25" customHeight="1" x14ac:dyDescent="0.2">
      <c r="A500" s="1"/>
      <c r="B500" s="409"/>
      <c r="C500" s="409"/>
      <c r="D500" s="1"/>
      <c r="E500" s="1"/>
    </row>
    <row r="501" spans="1:5" ht="14.25" customHeight="1" x14ac:dyDescent="0.2">
      <c r="A501" s="1"/>
      <c r="B501" s="409"/>
      <c r="C501" s="409"/>
      <c r="D501" s="1"/>
      <c r="E501" s="1"/>
    </row>
    <row r="502" spans="1:5" ht="14.25" customHeight="1" x14ac:dyDescent="0.2">
      <c r="A502" s="1"/>
      <c r="B502" s="409"/>
      <c r="C502" s="409"/>
      <c r="D502" s="1"/>
      <c r="E502" s="1"/>
    </row>
    <row r="503" spans="1:5" ht="14.25" customHeight="1" x14ac:dyDescent="0.2">
      <c r="A503" s="1"/>
      <c r="B503" s="409"/>
      <c r="C503" s="409"/>
      <c r="D503" s="1"/>
      <c r="E503" s="1"/>
    </row>
    <row r="504" spans="1:5" ht="14.25" customHeight="1" x14ac:dyDescent="0.2">
      <c r="A504" s="1"/>
      <c r="B504" s="409"/>
      <c r="C504" s="409"/>
      <c r="D504" s="1"/>
      <c r="E504" s="1"/>
    </row>
    <row r="505" spans="1:5" ht="14.25" customHeight="1" x14ac:dyDescent="0.2">
      <c r="A505" s="1"/>
      <c r="B505" s="409"/>
      <c r="C505" s="409"/>
      <c r="D505" s="1"/>
      <c r="E505" s="1"/>
    </row>
    <row r="506" spans="1:5" ht="14.25" customHeight="1" x14ac:dyDescent="0.2">
      <c r="A506" s="1"/>
      <c r="B506" s="409"/>
      <c r="C506" s="409"/>
      <c r="D506" s="1"/>
      <c r="E506" s="1"/>
    </row>
    <row r="507" spans="1:5" ht="14.25" customHeight="1" x14ac:dyDescent="0.2">
      <c r="A507" s="1"/>
      <c r="B507" s="409"/>
      <c r="C507" s="409"/>
      <c r="D507" s="1"/>
      <c r="E507" s="1"/>
    </row>
    <row r="508" spans="1:5" ht="14.25" customHeight="1" x14ac:dyDescent="0.2">
      <c r="A508" s="1"/>
      <c r="B508" s="409"/>
      <c r="C508" s="409"/>
      <c r="D508" s="1"/>
      <c r="E508" s="1"/>
    </row>
    <row r="509" spans="1:5" ht="14.25" customHeight="1" x14ac:dyDescent="0.2">
      <c r="A509" s="1"/>
      <c r="B509" s="409"/>
      <c r="C509" s="409"/>
      <c r="D509" s="1"/>
      <c r="E509" s="1"/>
    </row>
    <row r="510" spans="1:5" ht="14.25" customHeight="1" x14ac:dyDescent="0.2">
      <c r="A510" s="1"/>
      <c r="B510" s="409"/>
      <c r="C510" s="409"/>
      <c r="D510" s="1"/>
      <c r="E510" s="1"/>
    </row>
    <row r="511" spans="1:5" ht="14.25" customHeight="1" x14ac:dyDescent="0.2">
      <c r="A511" s="1"/>
      <c r="B511" s="409"/>
      <c r="C511" s="409"/>
      <c r="D511" s="1"/>
      <c r="E511" s="1"/>
    </row>
    <row r="512" spans="1:5" ht="14.25" customHeight="1" x14ac:dyDescent="0.2">
      <c r="A512" s="1"/>
      <c r="B512" s="409"/>
      <c r="C512" s="409"/>
      <c r="D512" s="1"/>
      <c r="E512" s="1"/>
    </row>
    <row r="513" spans="1:5" ht="14.25" customHeight="1" x14ac:dyDescent="0.2">
      <c r="A513" s="1"/>
      <c r="B513" s="409"/>
      <c r="C513" s="409"/>
      <c r="D513" s="1"/>
      <c r="E513" s="1"/>
    </row>
    <row r="514" spans="1:5" ht="14.25" customHeight="1" x14ac:dyDescent="0.2">
      <c r="A514" s="1"/>
      <c r="B514" s="409"/>
      <c r="C514" s="409"/>
      <c r="D514" s="1"/>
      <c r="E514" s="1"/>
    </row>
    <row r="515" spans="1:5" ht="14.25" customHeight="1" x14ac:dyDescent="0.2">
      <c r="A515" s="1"/>
      <c r="B515" s="409"/>
      <c r="C515" s="409"/>
      <c r="D515" s="1"/>
      <c r="E515" s="1"/>
    </row>
    <row r="516" spans="1:5" ht="14.25" customHeight="1" x14ac:dyDescent="0.2">
      <c r="A516" s="1"/>
      <c r="B516" s="409"/>
      <c r="C516" s="409"/>
      <c r="D516" s="1"/>
      <c r="E516" s="1"/>
    </row>
    <row r="517" spans="1:5" ht="14.25" customHeight="1" x14ac:dyDescent="0.2">
      <c r="A517" s="1"/>
      <c r="B517" s="409"/>
      <c r="C517" s="409"/>
      <c r="D517" s="1"/>
      <c r="E517" s="1"/>
    </row>
    <row r="518" spans="1:5" ht="14.25" customHeight="1" x14ac:dyDescent="0.2">
      <c r="A518" s="1"/>
      <c r="B518" s="409"/>
      <c r="C518" s="409"/>
      <c r="D518" s="1"/>
      <c r="E518" s="1"/>
    </row>
    <row r="519" spans="1:5" ht="14.25" customHeight="1" x14ac:dyDescent="0.2">
      <c r="A519" s="1"/>
      <c r="B519" s="409"/>
      <c r="C519" s="409"/>
      <c r="D519" s="1"/>
      <c r="E519" s="1"/>
    </row>
    <row r="520" spans="1:5" ht="14.25" customHeight="1" x14ac:dyDescent="0.2">
      <c r="A520" s="1"/>
      <c r="B520" s="409"/>
      <c r="C520" s="409"/>
      <c r="D520" s="1"/>
      <c r="E520" s="1"/>
    </row>
    <row r="521" spans="1:5" ht="14.25" customHeight="1" x14ac:dyDescent="0.2">
      <c r="A521" s="1"/>
      <c r="B521" s="409"/>
      <c r="C521" s="409"/>
      <c r="D521" s="1"/>
      <c r="E521" s="1"/>
    </row>
    <row r="522" spans="1:5" ht="14.25" customHeight="1" x14ac:dyDescent="0.2">
      <c r="A522" s="1"/>
      <c r="B522" s="409"/>
      <c r="C522" s="409"/>
      <c r="D522" s="1"/>
      <c r="E522" s="1"/>
    </row>
    <row r="523" spans="1:5" ht="14.25" customHeight="1" x14ac:dyDescent="0.2">
      <c r="A523" s="1"/>
      <c r="B523" s="409"/>
      <c r="C523" s="409"/>
      <c r="D523" s="1"/>
      <c r="E523" s="1"/>
    </row>
    <row r="524" spans="1:5" ht="14.25" customHeight="1" x14ac:dyDescent="0.2">
      <c r="A524" s="1"/>
      <c r="B524" s="409"/>
      <c r="C524" s="409"/>
      <c r="D524" s="1"/>
      <c r="E524" s="1"/>
    </row>
    <row r="525" spans="1:5" ht="14.25" customHeight="1" x14ac:dyDescent="0.2">
      <c r="A525" s="1"/>
      <c r="B525" s="409"/>
      <c r="C525" s="409"/>
      <c r="D525" s="1"/>
      <c r="E525" s="1"/>
    </row>
    <row r="526" spans="1:5" ht="14.25" customHeight="1" x14ac:dyDescent="0.2">
      <c r="A526" s="1"/>
      <c r="B526" s="409"/>
      <c r="C526" s="409"/>
      <c r="D526" s="1"/>
      <c r="E526" s="1"/>
    </row>
    <row r="527" spans="1:5" ht="14.25" customHeight="1" x14ac:dyDescent="0.2">
      <c r="A527" s="1"/>
      <c r="B527" s="409"/>
      <c r="C527" s="409"/>
      <c r="D527" s="1"/>
      <c r="E527" s="1"/>
    </row>
    <row r="528" spans="1:5" ht="14.25" customHeight="1" x14ac:dyDescent="0.2">
      <c r="A528" s="1"/>
      <c r="B528" s="409"/>
      <c r="C528" s="409"/>
      <c r="D528" s="1"/>
      <c r="E528" s="1"/>
    </row>
    <row r="529" spans="1:5" ht="14.25" customHeight="1" x14ac:dyDescent="0.2">
      <c r="A529" s="1"/>
      <c r="B529" s="409"/>
      <c r="C529" s="409"/>
      <c r="D529" s="1"/>
      <c r="E529" s="1"/>
    </row>
    <row r="530" spans="1:5" ht="14.25" customHeight="1" x14ac:dyDescent="0.2">
      <c r="A530" s="1"/>
      <c r="B530" s="409"/>
      <c r="C530" s="409"/>
      <c r="D530" s="1"/>
      <c r="E530" s="1"/>
    </row>
    <row r="531" spans="1:5" ht="14.25" customHeight="1" x14ac:dyDescent="0.2">
      <c r="A531" s="1"/>
      <c r="B531" s="409"/>
      <c r="C531" s="409"/>
      <c r="D531" s="1"/>
      <c r="E531" s="1"/>
    </row>
    <row r="532" spans="1:5" ht="14.25" customHeight="1" x14ac:dyDescent="0.2">
      <c r="A532" s="1"/>
      <c r="B532" s="409"/>
      <c r="C532" s="409"/>
      <c r="D532" s="1"/>
      <c r="E532" s="1"/>
    </row>
    <row r="533" spans="1:5" ht="14.25" customHeight="1" x14ac:dyDescent="0.2">
      <c r="A533" s="1"/>
      <c r="B533" s="409"/>
      <c r="C533" s="409"/>
      <c r="D533" s="1"/>
      <c r="E533" s="1"/>
    </row>
    <row r="534" spans="1:5" ht="14.25" customHeight="1" x14ac:dyDescent="0.2">
      <c r="A534" s="1"/>
      <c r="B534" s="409"/>
      <c r="C534" s="409"/>
      <c r="D534" s="1"/>
      <c r="E534" s="1"/>
    </row>
    <row r="535" spans="1:5" ht="14.25" customHeight="1" x14ac:dyDescent="0.2">
      <c r="A535" s="1"/>
      <c r="B535" s="409"/>
      <c r="C535" s="409"/>
      <c r="D535" s="1"/>
      <c r="E535" s="1"/>
    </row>
    <row r="536" spans="1:5" ht="14.25" customHeight="1" x14ac:dyDescent="0.2">
      <c r="A536" s="1"/>
      <c r="B536" s="409"/>
      <c r="C536" s="409"/>
      <c r="D536" s="1"/>
      <c r="E536" s="1"/>
    </row>
    <row r="537" spans="1:5" ht="14.25" customHeight="1" x14ac:dyDescent="0.2">
      <c r="A537" s="1"/>
      <c r="B537" s="409"/>
      <c r="C537" s="409"/>
      <c r="D537" s="1"/>
      <c r="E537" s="1"/>
    </row>
    <row r="538" spans="1:5" ht="14.25" customHeight="1" x14ac:dyDescent="0.2">
      <c r="A538" s="1"/>
      <c r="B538" s="409"/>
      <c r="C538" s="409"/>
      <c r="D538" s="1"/>
      <c r="E538" s="1"/>
    </row>
    <row r="539" spans="1:5" ht="14.25" customHeight="1" x14ac:dyDescent="0.2">
      <c r="A539" s="1"/>
      <c r="B539" s="409"/>
      <c r="C539" s="409"/>
      <c r="D539" s="1"/>
      <c r="E539" s="1"/>
    </row>
    <row r="540" spans="1:5" ht="14.25" customHeight="1" x14ac:dyDescent="0.2">
      <c r="A540" s="1"/>
      <c r="B540" s="409"/>
      <c r="C540" s="409"/>
      <c r="D540" s="1"/>
      <c r="E540" s="1"/>
    </row>
    <row r="541" spans="1:5" ht="14.25" customHeight="1" x14ac:dyDescent="0.2">
      <c r="A541" s="1"/>
      <c r="B541" s="409"/>
      <c r="C541" s="409"/>
      <c r="D541" s="1"/>
      <c r="E541" s="1"/>
    </row>
    <row r="542" spans="1:5" ht="14.25" customHeight="1" x14ac:dyDescent="0.2">
      <c r="A542" s="1"/>
      <c r="B542" s="409"/>
      <c r="C542" s="409"/>
      <c r="D542" s="1"/>
      <c r="E542" s="1"/>
    </row>
    <row r="543" spans="1:5" ht="14.25" customHeight="1" x14ac:dyDescent="0.2">
      <c r="A543" s="1"/>
      <c r="B543" s="409"/>
      <c r="C543" s="409"/>
      <c r="D543" s="1"/>
      <c r="E543" s="1"/>
    </row>
    <row r="544" spans="1:5" ht="14.25" customHeight="1" x14ac:dyDescent="0.2">
      <c r="A544" s="1"/>
      <c r="B544" s="409"/>
      <c r="C544" s="409"/>
      <c r="D544" s="1"/>
      <c r="E544" s="1"/>
    </row>
    <row r="545" spans="1:5" ht="14.25" customHeight="1" x14ac:dyDescent="0.2">
      <c r="A545" s="1"/>
      <c r="B545" s="409"/>
      <c r="C545" s="409"/>
      <c r="D545" s="1"/>
      <c r="E545" s="1"/>
    </row>
    <row r="546" spans="1:5" ht="14.25" customHeight="1" x14ac:dyDescent="0.2">
      <c r="A546" s="1"/>
      <c r="B546" s="409"/>
      <c r="C546" s="409"/>
      <c r="D546" s="1"/>
      <c r="E546" s="1"/>
    </row>
    <row r="547" spans="1:5" ht="14.25" customHeight="1" x14ac:dyDescent="0.2">
      <c r="A547" s="1"/>
      <c r="B547" s="409"/>
      <c r="C547" s="409"/>
      <c r="D547" s="1"/>
      <c r="E547" s="1"/>
    </row>
    <row r="548" spans="1:5" ht="14.25" customHeight="1" x14ac:dyDescent="0.2">
      <c r="A548" s="1"/>
      <c r="B548" s="409"/>
      <c r="C548" s="409"/>
      <c r="D548" s="1"/>
      <c r="E548" s="1"/>
    </row>
    <row r="549" spans="1:5" ht="14.25" customHeight="1" x14ac:dyDescent="0.2">
      <c r="A549" s="1"/>
      <c r="B549" s="409"/>
      <c r="C549" s="409"/>
      <c r="D549" s="1"/>
      <c r="E549" s="1"/>
    </row>
    <row r="550" spans="1:5" ht="14.25" customHeight="1" x14ac:dyDescent="0.2">
      <c r="A550" s="1"/>
      <c r="B550" s="409"/>
      <c r="C550" s="409"/>
      <c r="D550" s="1"/>
      <c r="E550" s="1"/>
    </row>
    <row r="551" spans="1:5" ht="14.25" customHeight="1" x14ac:dyDescent="0.2">
      <c r="A551" s="1"/>
      <c r="B551" s="409"/>
      <c r="C551" s="409"/>
      <c r="D551" s="1"/>
      <c r="E551" s="1"/>
    </row>
    <row r="552" spans="1:5" ht="14.25" customHeight="1" x14ac:dyDescent="0.2">
      <c r="A552" s="1"/>
      <c r="B552" s="409"/>
      <c r="C552" s="409"/>
      <c r="D552" s="1"/>
      <c r="E552" s="1"/>
    </row>
    <row r="553" spans="1:5" ht="14.25" customHeight="1" x14ac:dyDescent="0.2">
      <c r="A553" s="1"/>
      <c r="B553" s="409"/>
      <c r="C553" s="409"/>
      <c r="D553" s="1"/>
      <c r="E553" s="1"/>
    </row>
    <row r="554" spans="1:5" ht="14.25" customHeight="1" x14ac:dyDescent="0.2">
      <c r="A554" s="1"/>
      <c r="B554" s="409"/>
      <c r="C554" s="409"/>
      <c r="D554" s="1"/>
      <c r="E554" s="1"/>
    </row>
    <row r="555" spans="1:5" ht="14.25" customHeight="1" x14ac:dyDescent="0.2">
      <c r="A555" s="1"/>
      <c r="B555" s="409"/>
      <c r="C555" s="409"/>
      <c r="D555" s="1"/>
      <c r="E555" s="1"/>
    </row>
    <row r="556" spans="1:5" ht="14.25" customHeight="1" x14ac:dyDescent="0.2">
      <c r="A556" s="1"/>
      <c r="B556" s="409"/>
      <c r="C556" s="409"/>
      <c r="D556" s="1"/>
      <c r="E556" s="1"/>
    </row>
    <row r="557" spans="1:5" ht="14.25" customHeight="1" x14ac:dyDescent="0.2">
      <c r="A557" s="1"/>
      <c r="B557" s="409"/>
      <c r="C557" s="409"/>
      <c r="D557" s="1"/>
      <c r="E557" s="1"/>
    </row>
    <row r="558" spans="1:5" ht="14.25" customHeight="1" x14ac:dyDescent="0.2">
      <c r="A558" s="1"/>
      <c r="B558" s="409"/>
      <c r="C558" s="409"/>
      <c r="D558" s="1"/>
      <c r="E558" s="1"/>
    </row>
    <row r="559" spans="1:5" ht="14.25" customHeight="1" x14ac:dyDescent="0.2">
      <c r="A559" s="1"/>
      <c r="B559" s="409"/>
      <c r="C559" s="409"/>
      <c r="D559" s="1"/>
      <c r="E559" s="1"/>
    </row>
    <row r="560" spans="1:5" ht="14.25" customHeight="1" x14ac:dyDescent="0.2">
      <c r="A560" s="1"/>
      <c r="B560" s="409"/>
      <c r="C560" s="409"/>
      <c r="D560" s="1"/>
      <c r="E560" s="1"/>
    </row>
    <row r="561" spans="1:5" ht="14.25" customHeight="1" x14ac:dyDescent="0.2">
      <c r="A561" s="1"/>
      <c r="B561" s="409"/>
      <c r="C561" s="409"/>
      <c r="D561" s="1"/>
      <c r="E561" s="1"/>
    </row>
    <row r="562" spans="1:5" ht="14.25" customHeight="1" x14ac:dyDescent="0.2">
      <c r="A562" s="1"/>
      <c r="B562" s="409"/>
      <c r="C562" s="409"/>
      <c r="D562" s="1"/>
      <c r="E562" s="1"/>
    </row>
    <row r="563" spans="1:5" ht="14.25" customHeight="1" x14ac:dyDescent="0.2">
      <c r="A563" s="1"/>
      <c r="B563" s="409"/>
      <c r="C563" s="409"/>
      <c r="D563" s="1"/>
      <c r="E563" s="1"/>
    </row>
    <row r="564" spans="1:5" ht="14.25" customHeight="1" x14ac:dyDescent="0.2">
      <c r="A564" s="1"/>
      <c r="B564" s="409"/>
      <c r="C564" s="409"/>
      <c r="D564" s="1"/>
      <c r="E564" s="1"/>
    </row>
    <row r="565" spans="1:5" ht="14.25" customHeight="1" x14ac:dyDescent="0.2">
      <c r="A565" s="1"/>
      <c r="B565" s="409"/>
      <c r="C565" s="409"/>
      <c r="D565" s="1"/>
      <c r="E565" s="1"/>
    </row>
    <row r="566" spans="1:5" ht="14.25" customHeight="1" x14ac:dyDescent="0.2">
      <c r="A566" s="1"/>
      <c r="B566" s="409"/>
      <c r="C566" s="409"/>
      <c r="D566" s="1"/>
      <c r="E566" s="1"/>
    </row>
    <row r="567" spans="1:5" ht="14.25" customHeight="1" x14ac:dyDescent="0.2">
      <c r="A567" s="1"/>
      <c r="B567" s="409"/>
      <c r="C567" s="409"/>
      <c r="D567" s="1"/>
      <c r="E567" s="1"/>
    </row>
    <row r="568" spans="1:5" ht="14.25" customHeight="1" x14ac:dyDescent="0.2">
      <c r="A568" s="1"/>
      <c r="B568" s="409"/>
      <c r="C568" s="409"/>
      <c r="D568" s="1"/>
      <c r="E568" s="1"/>
    </row>
    <row r="569" spans="1:5" ht="14.25" customHeight="1" x14ac:dyDescent="0.2">
      <c r="A569" s="1"/>
      <c r="B569" s="409"/>
      <c r="C569" s="409"/>
      <c r="D569" s="1"/>
      <c r="E569" s="1"/>
    </row>
    <row r="570" spans="1:5" ht="14.25" customHeight="1" x14ac:dyDescent="0.2">
      <c r="A570" s="1"/>
      <c r="B570" s="409"/>
      <c r="C570" s="409"/>
      <c r="D570" s="1"/>
      <c r="E570" s="1"/>
    </row>
    <row r="571" spans="1:5" ht="14.25" customHeight="1" x14ac:dyDescent="0.2">
      <c r="A571" s="1"/>
      <c r="B571" s="409"/>
      <c r="C571" s="409"/>
      <c r="D571" s="1"/>
      <c r="E571" s="1"/>
    </row>
    <row r="572" spans="1:5" ht="14.25" customHeight="1" x14ac:dyDescent="0.2">
      <c r="A572" s="1"/>
      <c r="B572" s="409"/>
      <c r="C572" s="409"/>
      <c r="D572" s="1"/>
      <c r="E572" s="1"/>
    </row>
    <row r="573" spans="1:5" ht="14.25" customHeight="1" x14ac:dyDescent="0.2">
      <c r="A573" s="1"/>
      <c r="B573" s="409"/>
      <c r="C573" s="409"/>
      <c r="D573" s="1"/>
      <c r="E573" s="1"/>
    </row>
    <row r="574" spans="1:5" ht="14.25" customHeight="1" x14ac:dyDescent="0.2">
      <c r="A574" s="1"/>
      <c r="B574" s="409"/>
      <c r="C574" s="409"/>
      <c r="D574" s="1"/>
      <c r="E574" s="1"/>
    </row>
    <row r="575" spans="1:5" ht="14.25" customHeight="1" x14ac:dyDescent="0.2">
      <c r="A575" s="1"/>
      <c r="B575" s="409"/>
      <c r="C575" s="409"/>
      <c r="D575" s="1"/>
      <c r="E575" s="1"/>
    </row>
    <row r="576" spans="1:5" ht="14.25" customHeight="1" x14ac:dyDescent="0.2">
      <c r="A576" s="1"/>
      <c r="B576" s="409"/>
      <c r="C576" s="409"/>
      <c r="D576" s="1"/>
      <c r="E576" s="1"/>
    </row>
    <row r="577" spans="1:5" ht="14.25" customHeight="1" x14ac:dyDescent="0.2">
      <c r="A577" s="1"/>
      <c r="B577" s="409"/>
      <c r="C577" s="409"/>
      <c r="D577" s="1"/>
      <c r="E577" s="1"/>
    </row>
    <row r="578" spans="1:5" ht="14.25" customHeight="1" x14ac:dyDescent="0.2">
      <c r="A578" s="1"/>
      <c r="B578" s="409"/>
      <c r="C578" s="409"/>
      <c r="D578" s="1"/>
      <c r="E578" s="1"/>
    </row>
    <row r="579" spans="1:5" ht="14.25" customHeight="1" x14ac:dyDescent="0.2">
      <c r="A579" s="1"/>
      <c r="B579" s="409"/>
      <c r="C579" s="409"/>
      <c r="D579" s="1"/>
      <c r="E579" s="1"/>
    </row>
    <row r="580" spans="1:5" ht="14.25" customHeight="1" x14ac:dyDescent="0.2">
      <c r="A580" s="1"/>
      <c r="B580" s="409"/>
      <c r="C580" s="409"/>
      <c r="D580" s="1"/>
      <c r="E580" s="1"/>
    </row>
    <row r="581" spans="1:5" ht="14.25" customHeight="1" x14ac:dyDescent="0.2">
      <c r="A581" s="1"/>
      <c r="B581" s="409"/>
      <c r="C581" s="409"/>
      <c r="D581" s="1"/>
      <c r="E581" s="1"/>
    </row>
    <row r="582" spans="1:5" ht="14.25" customHeight="1" x14ac:dyDescent="0.2">
      <c r="A582" s="1"/>
      <c r="B582" s="409"/>
      <c r="C582" s="409"/>
      <c r="D582" s="1"/>
      <c r="E582" s="1"/>
    </row>
    <row r="583" spans="1:5" ht="14.25" customHeight="1" x14ac:dyDescent="0.2">
      <c r="A583" s="1"/>
      <c r="B583" s="409"/>
      <c r="C583" s="409"/>
      <c r="D583" s="1"/>
      <c r="E583" s="1"/>
    </row>
    <row r="584" spans="1:5" ht="14.25" customHeight="1" x14ac:dyDescent="0.2">
      <c r="A584" s="1"/>
      <c r="B584" s="409"/>
      <c r="C584" s="409"/>
      <c r="D584" s="1"/>
      <c r="E584" s="1"/>
    </row>
    <row r="585" spans="1:5" ht="14.25" customHeight="1" x14ac:dyDescent="0.2">
      <c r="A585" s="1"/>
      <c r="B585" s="409"/>
      <c r="C585" s="409"/>
      <c r="D585" s="1"/>
      <c r="E585" s="1"/>
    </row>
    <row r="586" spans="1:5" ht="14.25" customHeight="1" x14ac:dyDescent="0.2">
      <c r="A586" s="1"/>
      <c r="B586" s="409"/>
      <c r="C586" s="409"/>
      <c r="D586" s="1"/>
      <c r="E586" s="1"/>
    </row>
    <row r="587" spans="1:5" ht="14.25" customHeight="1" x14ac:dyDescent="0.2">
      <c r="A587" s="1"/>
      <c r="B587" s="409"/>
      <c r="C587" s="409"/>
      <c r="D587" s="1"/>
      <c r="E587" s="1"/>
    </row>
    <row r="588" spans="1:5" ht="14.25" customHeight="1" x14ac:dyDescent="0.2">
      <c r="A588" s="1"/>
      <c r="B588" s="409"/>
      <c r="C588" s="409"/>
      <c r="D588" s="1"/>
      <c r="E588" s="1"/>
    </row>
    <row r="589" spans="1:5" ht="14.25" customHeight="1" x14ac:dyDescent="0.2">
      <c r="A589" s="1"/>
      <c r="B589" s="409"/>
      <c r="C589" s="409"/>
      <c r="D589" s="1"/>
      <c r="E589" s="1"/>
    </row>
    <row r="590" spans="1:5" ht="14.25" customHeight="1" x14ac:dyDescent="0.2">
      <c r="A590" s="1"/>
      <c r="B590" s="409"/>
      <c r="C590" s="409"/>
      <c r="D590" s="1"/>
      <c r="E590" s="1"/>
    </row>
    <row r="591" spans="1:5" ht="14.25" customHeight="1" x14ac:dyDescent="0.2">
      <c r="A591" s="1"/>
      <c r="B591" s="409"/>
      <c r="C591" s="409"/>
      <c r="D591" s="1"/>
      <c r="E591" s="1"/>
    </row>
    <row r="592" spans="1:5" ht="14.25" customHeight="1" x14ac:dyDescent="0.2">
      <c r="A592" s="1"/>
      <c r="B592" s="409"/>
      <c r="C592" s="409"/>
      <c r="D592" s="1"/>
      <c r="E592" s="1"/>
    </row>
    <row r="593" spans="1:5" ht="14.25" customHeight="1" x14ac:dyDescent="0.2">
      <c r="A593" s="1"/>
      <c r="B593" s="409"/>
      <c r="C593" s="409"/>
      <c r="D593" s="1"/>
      <c r="E593" s="1"/>
    </row>
    <row r="594" spans="1:5" ht="14.25" customHeight="1" x14ac:dyDescent="0.2">
      <c r="A594" s="1"/>
      <c r="B594" s="409"/>
      <c r="C594" s="409"/>
      <c r="D594" s="1"/>
      <c r="E594" s="1"/>
    </row>
    <row r="595" spans="1:5" ht="14.25" customHeight="1" x14ac:dyDescent="0.2">
      <c r="A595" s="1"/>
      <c r="B595" s="409"/>
      <c r="C595" s="409"/>
      <c r="D595" s="1"/>
      <c r="E595" s="1"/>
    </row>
    <row r="596" spans="1:5" ht="14.25" customHeight="1" x14ac:dyDescent="0.2">
      <c r="A596" s="1"/>
      <c r="B596" s="409"/>
      <c r="C596" s="409"/>
      <c r="D596" s="1"/>
      <c r="E596" s="1"/>
    </row>
    <row r="597" spans="1:5" ht="14.25" customHeight="1" x14ac:dyDescent="0.2">
      <c r="A597" s="1"/>
      <c r="B597" s="409"/>
      <c r="C597" s="409"/>
      <c r="D597" s="1"/>
      <c r="E597" s="1"/>
    </row>
    <row r="598" spans="1:5" ht="14.25" customHeight="1" x14ac:dyDescent="0.2">
      <c r="A598" s="1"/>
      <c r="B598" s="409"/>
      <c r="C598" s="409"/>
      <c r="D598" s="1"/>
      <c r="E598" s="1"/>
    </row>
    <row r="599" spans="1:5" ht="14.25" customHeight="1" x14ac:dyDescent="0.2">
      <c r="A599" s="1"/>
      <c r="B599" s="409"/>
      <c r="C599" s="409"/>
      <c r="D599" s="1"/>
      <c r="E599" s="1"/>
    </row>
    <row r="600" spans="1:5" ht="14.25" customHeight="1" x14ac:dyDescent="0.2">
      <c r="A600" s="1"/>
      <c r="B600" s="409"/>
      <c r="C600" s="409"/>
      <c r="D600" s="1"/>
      <c r="E600" s="1"/>
    </row>
    <row r="601" spans="1:5" ht="14.25" customHeight="1" x14ac:dyDescent="0.2">
      <c r="A601" s="1"/>
      <c r="B601" s="409"/>
      <c r="C601" s="409"/>
      <c r="D601" s="1"/>
      <c r="E601" s="1"/>
    </row>
    <row r="602" spans="1:5" ht="14.25" customHeight="1" x14ac:dyDescent="0.2">
      <c r="A602" s="1"/>
      <c r="B602" s="409"/>
      <c r="C602" s="409"/>
      <c r="D602" s="1"/>
      <c r="E602" s="1"/>
    </row>
    <row r="603" spans="1:5" ht="14.25" customHeight="1" x14ac:dyDescent="0.2">
      <c r="A603" s="1"/>
      <c r="B603" s="409"/>
      <c r="C603" s="409"/>
      <c r="D603" s="1"/>
      <c r="E603" s="1"/>
    </row>
    <row r="604" spans="1:5" ht="14.25" customHeight="1" x14ac:dyDescent="0.2">
      <c r="A604" s="1"/>
      <c r="B604" s="409"/>
      <c r="C604" s="409"/>
      <c r="D604" s="1"/>
      <c r="E604" s="1"/>
    </row>
    <row r="605" spans="1:5" ht="14.25" customHeight="1" x14ac:dyDescent="0.2">
      <c r="A605" s="1"/>
      <c r="B605" s="409"/>
      <c r="C605" s="409"/>
      <c r="D605" s="1"/>
      <c r="E605" s="1"/>
    </row>
    <row r="606" spans="1:5" ht="14.25" customHeight="1" x14ac:dyDescent="0.2">
      <c r="A606" s="1"/>
      <c r="B606" s="409"/>
      <c r="C606" s="409"/>
      <c r="D606" s="1"/>
      <c r="E606" s="1"/>
    </row>
    <row r="607" spans="1:5" ht="14.25" customHeight="1" x14ac:dyDescent="0.2">
      <c r="A607" s="1"/>
      <c r="B607" s="409"/>
      <c r="C607" s="409"/>
      <c r="D607" s="1"/>
      <c r="E607" s="1"/>
    </row>
    <row r="608" spans="1:5" ht="14.25" customHeight="1" x14ac:dyDescent="0.2">
      <c r="A608" s="1"/>
      <c r="B608" s="409"/>
      <c r="C608" s="409"/>
      <c r="D608" s="1"/>
      <c r="E608" s="1"/>
    </row>
    <row r="609" spans="1:5" ht="14.25" customHeight="1" x14ac:dyDescent="0.2">
      <c r="A609" s="1"/>
      <c r="B609" s="409"/>
      <c r="C609" s="409"/>
      <c r="D609" s="1"/>
      <c r="E609" s="1"/>
    </row>
    <row r="610" spans="1:5" ht="14.25" customHeight="1" x14ac:dyDescent="0.2">
      <c r="A610" s="1"/>
      <c r="B610" s="409"/>
      <c r="C610" s="409"/>
      <c r="D610" s="1"/>
      <c r="E610" s="1"/>
    </row>
    <row r="611" spans="1:5" ht="14.25" customHeight="1" x14ac:dyDescent="0.2">
      <c r="A611" s="1"/>
      <c r="B611" s="409"/>
      <c r="C611" s="409"/>
      <c r="D611" s="1"/>
      <c r="E611" s="1"/>
    </row>
    <row r="612" spans="1:5" ht="14.25" customHeight="1" x14ac:dyDescent="0.2">
      <c r="A612" s="1"/>
      <c r="B612" s="409"/>
      <c r="C612" s="409"/>
      <c r="D612" s="1"/>
      <c r="E612" s="1"/>
    </row>
    <row r="613" spans="1:5" ht="14.25" customHeight="1" x14ac:dyDescent="0.2">
      <c r="A613" s="1"/>
      <c r="B613" s="409"/>
      <c r="C613" s="409"/>
      <c r="D613" s="1"/>
      <c r="E613" s="1"/>
    </row>
    <row r="614" spans="1:5" ht="14.25" customHeight="1" x14ac:dyDescent="0.2">
      <c r="A614" s="1"/>
      <c r="B614" s="409"/>
      <c r="C614" s="409"/>
      <c r="D614" s="1"/>
      <c r="E614" s="1"/>
    </row>
    <row r="615" spans="1:5" ht="14.25" customHeight="1" x14ac:dyDescent="0.2">
      <c r="A615" s="1"/>
      <c r="B615" s="409"/>
      <c r="C615" s="409"/>
      <c r="D615" s="1"/>
      <c r="E615" s="1"/>
    </row>
    <row r="616" spans="1:5" ht="14.25" customHeight="1" x14ac:dyDescent="0.2">
      <c r="A616" s="1"/>
      <c r="B616" s="409"/>
      <c r="C616" s="409"/>
      <c r="D616" s="1"/>
      <c r="E616" s="1"/>
    </row>
    <row r="617" spans="1:5" ht="14.25" customHeight="1" x14ac:dyDescent="0.2">
      <c r="A617" s="1"/>
      <c r="B617" s="409"/>
      <c r="C617" s="409"/>
      <c r="D617" s="1"/>
      <c r="E617" s="1"/>
    </row>
    <row r="618" spans="1:5" ht="14.25" customHeight="1" x14ac:dyDescent="0.2">
      <c r="A618" s="1"/>
      <c r="B618" s="409"/>
      <c r="C618" s="409"/>
      <c r="D618" s="1"/>
      <c r="E618" s="1"/>
    </row>
    <row r="619" spans="1:5" ht="14.25" customHeight="1" x14ac:dyDescent="0.2">
      <c r="A619" s="1"/>
      <c r="B619" s="409"/>
      <c r="C619" s="409"/>
      <c r="D619" s="1"/>
      <c r="E619" s="1"/>
    </row>
    <row r="620" spans="1:5" ht="14.25" customHeight="1" x14ac:dyDescent="0.2">
      <c r="A620" s="1"/>
      <c r="B620" s="409"/>
      <c r="C620" s="409"/>
      <c r="D620" s="1"/>
      <c r="E620" s="1"/>
    </row>
    <row r="621" spans="1:5" ht="14.25" customHeight="1" x14ac:dyDescent="0.2">
      <c r="A621" s="1"/>
      <c r="B621" s="409"/>
      <c r="C621" s="409"/>
      <c r="D621" s="1"/>
      <c r="E621" s="1"/>
    </row>
    <row r="622" spans="1:5" ht="14.25" customHeight="1" x14ac:dyDescent="0.2">
      <c r="A622" s="1"/>
      <c r="B622" s="409"/>
      <c r="C622" s="409"/>
      <c r="D622" s="1"/>
      <c r="E622" s="1"/>
    </row>
    <row r="623" spans="1:5" ht="14.25" customHeight="1" x14ac:dyDescent="0.2">
      <c r="A623" s="1"/>
      <c r="B623" s="409"/>
      <c r="C623" s="409"/>
      <c r="D623" s="1"/>
      <c r="E623" s="1"/>
    </row>
    <row r="624" spans="1:5" ht="14.25" customHeight="1" x14ac:dyDescent="0.2">
      <c r="A624" s="1"/>
      <c r="B624" s="409"/>
      <c r="C624" s="409"/>
      <c r="D624" s="1"/>
      <c r="E624" s="1"/>
    </row>
    <row r="625" spans="1:5" ht="14.25" customHeight="1" x14ac:dyDescent="0.2">
      <c r="A625" s="1"/>
      <c r="B625" s="409"/>
      <c r="C625" s="409"/>
      <c r="D625" s="1"/>
      <c r="E625" s="1"/>
    </row>
    <row r="626" spans="1:5" ht="14.25" customHeight="1" x14ac:dyDescent="0.2">
      <c r="A626" s="1"/>
      <c r="B626" s="409"/>
      <c r="C626" s="409"/>
      <c r="D626" s="1"/>
      <c r="E626" s="1"/>
    </row>
    <row r="627" spans="1:5" ht="14.25" customHeight="1" x14ac:dyDescent="0.2">
      <c r="A627" s="1"/>
      <c r="B627" s="409"/>
      <c r="C627" s="409"/>
      <c r="D627" s="1"/>
      <c r="E627" s="1"/>
    </row>
    <row r="628" spans="1:5" ht="14.25" customHeight="1" x14ac:dyDescent="0.2">
      <c r="A628" s="1"/>
      <c r="B628" s="409"/>
      <c r="C628" s="409"/>
      <c r="D628" s="1"/>
      <c r="E628" s="1"/>
    </row>
    <row r="629" spans="1:5" ht="14.25" customHeight="1" x14ac:dyDescent="0.2">
      <c r="A629" s="1"/>
      <c r="B629" s="409"/>
      <c r="C629" s="409"/>
      <c r="D629" s="1"/>
      <c r="E629" s="1"/>
    </row>
    <row r="630" spans="1:5" ht="14.25" customHeight="1" x14ac:dyDescent="0.2">
      <c r="A630" s="1"/>
      <c r="B630" s="409"/>
      <c r="C630" s="409"/>
      <c r="D630" s="1"/>
      <c r="E630" s="1"/>
    </row>
    <row r="631" spans="1:5" ht="14.25" customHeight="1" x14ac:dyDescent="0.2">
      <c r="A631" s="1"/>
      <c r="B631" s="409"/>
      <c r="C631" s="409"/>
      <c r="D631" s="1"/>
      <c r="E631" s="1"/>
    </row>
    <row r="632" spans="1:5" ht="14.25" customHeight="1" x14ac:dyDescent="0.2">
      <c r="A632" s="1"/>
      <c r="B632" s="409"/>
      <c r="C632" s="409"/>
      <c r="D632" s="1"/>
      <c r="E632" s="1"/>
    </row>
    <row r="633" spans="1:5" ht="14.25" customHeight="1" x14ac:dyDescent="0.2">
      <c r="A633" s="1"/>
      <c r="B633" s="409"/>
      <c r="C633" s="409"/>
      <c r="D633" s="1"/>
      <c r="E633" s="1"/>
    </row>
    <row r="634" spans="1:5" ht="14.25" customHeight="1" x14ac:dyDescent="0.2">
      <c r="A634" s="1"/>
      <c r="B634" s="409"/>
      <c r="C634" s="409"/>
      <c r="D634" s="1"/>
      <c r="E634" s="1"/>
    </row>
    <row r="635" spans="1:5" ht="14.25" customHeight="1" x14ac:dyDescent="0.2">
      <c r="A635" s="1"/>
      <c r="B635" s="409"/>
      <c r="C635" s="409"/>
      <c r="D635" s="1"/>
      <c r="E635" s="1"/>
    </row>
    <row r="636" spans="1:5" ht="14.25" customHeight="1" x14ac:dyDescent="0.2">
      <c r="A636" s="1"/>
      <c r="B636" s="409"/>
      <c r="C636" s="409"/>
      <c r="D636" s="1"/>
      <c r="E636" s="1"/>
    </row>
    <row r="637" spans="1:5" ht="14.25" customHeight="1" x14ac:dyDescent="0.2">
      <c r="A637" s="1"/>
      <c r="B637" s="409"/>
      <c r="C637" s="409"/>
      <c r="D637" s="1"/>
      <c r="E637" s="1"/>
    </row>
    <row r="638" spans="1:5" ht="14.25" customHeight="1" x14ac:dyDescent="0.2">
      <c r="A638" s="1"/>
      <c r="B638" s="409"/>
      <c r="C638" s="409"/>
      <c r="D638" s="1"/>
      <c r="E638" s="1"/>
    </row>
    <row r="639" spans="1:5" ht="14.25" customHeight="1" x14ac:dyDescent="0.2">
      <c r="A639" s="1"/>
      <c r="B639" s="409"/>
      <c r="C639" s="409"/>
      <c r="D639" s="1"/>
      <c r="E639" s="1"/>
    </row>
    <row r="640" spans="1:5" ht="14.25" customHeight="1" x14ac:dyDescent="0.2">
      <c r="A640" s="1"/>
      <c r="B640" s="409"/>
      <c r="C640" s="409"/>
      <c r="D640" s="1"/>
      <c r="E640" s="1"/>
    </row>
    <row r="641" spans="1:5" ht="14.25" customHeight="1" x14ac:dyDescent="0.2">
      <c r="A641" s="1"/>
      <c r="B641" s="409"/>
      <c r="C641" s="409"/>
      <c r="D641" s="1"/>
      <c r="E641" s="1"/>
    </row>
    <row r="642" spans="1:5" ht="14.25" customHeight="1" x14ac:dyDescent="0.2">
      <c r="A642" s="1"/>
      <c r="B642" s="409"/>
      <c r="C642" s="409"/>
      <c r="D642" s="1"/>
      <c r="E642" s="1"/>
    </row>
    <row r="643" spans="1:5" ht="14.25" customHeight="1" x14ac:dyDescent="0.2">
      <c r="A643" s="1"/>
      <c r="B643" s="409"/>
      <c r="C643" s="409"/>
      <c r="D643" s="1"/>
      <c r="E643" s="1"/>
    </row>
    <row r="644" spans="1:5" ht="14.25" customHeight="1" x14ac:dyDescent="0.2">
      <c r="A644" s="1"/>
      <c r="B644" s="409"/>
      <c r="C644" s="409"/>
      <c r="D644" s="1"/>
      <c r="E644" s="1"/>
    </row>
    <row r="645" spans="1:5" ht="14.25" customHeight="1" x14ac:dyDescent="0.2">
      <c r="A645" s="1"/>
      <c r="B645" s="409"/>
      <c r="C645" s="409"/>
      <c r="D645" s="1"/>
      <c r="E645" s="1"/>
    </row>
    <row r="646" spans="1:5" ht="14.25" customHeight="1" x14ac:dyDescent="0.2">
      <c r="A646" s="1"/>
      <c r="B646" s="409"/>
      <c r="C646" s="409"/>
      <c r="D646" s="1"/>
      <c r="E646" s="1"/>
    </row>
    <row r="647" spans="1:5" ht="14.25" customHeight="1" x14ac:dyDescent="0.2">
      <c r="A647" s="1"/>
      <c r="B647" s="409"/>
      <c r="C647" s="409"/>
      <c r="D647" s="1"/>
      <c r="E647" s="1"/>
    </row>
    <row r="648" spans="1:5" ht="14.25" customHeight="1" x14ac:dyDescent="0.2">
      <c r="A648" s="1"/>
      <c r="B648" s="409"/>
      <c r="C648" s="409"/>
      <c r="D648" s="1"/>
      <c r="E648" s="1"/>
    </row>
    <row r="649" spans="1:5" ht="14.25" customHeight="1" x14ac:dyDescent="0.2">
      <c r="A649" s="1"/>
      <c r="B649" s="409"/>
      <c r="C649" s="409"/>
      <c r="D649" s="1"/>
      <c r="E649" s="1"/>
    </row>
    <row r="650" spans="1:5" ht="14.25" customHeight="1" x14ac:dyDescent="0.2">
      <c r="A650" s="1"/>
      <c r="B650" s="409"/>
      <c r="C650" s="409"/>
      <c r="D650" s="1"/>
      <c r="E650" s="1"/>
    </row>
    <row r="651" spans="1:5" ht="14.25" customHeight="1" x14ac:dyDescent="0.2">
      <c r="A651" s="1"/>
      <c r="B651" s="409"/>
      <c r="C651" s="409"/>
      <c r="D651" s="1"/>
      <c r="E651" s="1"/>
    </row>
    <row r="652" spans="1:5" ht="14.25" customHeight="1" x14ac:dyDescent="0.2">
      <c r="A652" s="1"/>
      <c r="B652" s="409"/>
      <c r="C652" s="409"/>
      <c r="D652" s="1"/>
      <c r="E652" s="1"/>
    </row>
    <row r="653" spans="1:5" ht="14.25" customHeight="1" x14ac:dyDescent="0.2">
      <c r="A653" s="1"/>
      <c r="B653" s="409"/>
      <c r="C653" s="409"/>
      <c r="D653" s="1"/>
      <c r="E653" s="1"/>
    </row>
    <row r="654" spans="1:5" ht="14.25" customHeight="1" x14ac:dyDescent="0.2">
      <c r="A654" s="1"/>
      <c r="B654" s="409"/>
      <c r="C654" s="409"/>
      <c r="D654" s="1"/>
      <c r="E654" s="1"/>
    </row>
    <row r="655" spans="1:5" ht="14.25" customHeight="1" x14ac:dyDescent="0.2">
      <c r="A655" s="1"/>
      <c r="B655" s="409"/>
      <c r="C655" s="409"/>
      <c r="D655" s="1"/>
      <c r="E655" s="1"/>
    </row>
    <row r="656" spans="1:5" ht="14.25" customHeight="1" x14ac:dyDescent="0.2">
      <c r="A656" s="1"/>
      <c r="B656" s="409"/>
      <c r="C656" s="409"/>
      <c r="D656" s="1"/>
      <c r="E656" s="1"/>
    </row>
    <row r="657" spans="1:5" ht="14.25" customHeight="1" x14ac:dyDescent="0.2">
      <c r="A657" s="1"/>
      <c r="B657" s="409"/>
      <c r="C657" s="409"/>
      <c r="D657" s="1"/>
      <c r="E657" s="1"/>
    </row>
    <row r="658" spans="1:5" ht="14.25" customHeight="1" x14ac:dyDescent="0.2">
      <c r="A658" s="1"/>
      <c r="B658" s="409"/>
      <c r="C658" s="409"/>
      <c r="D658" s="1"/>
      <c r="E658" s="1"/>
    </row>
    <row r="659" spans="1:5" ht="14.25" customHeight="1" x14ac:dyDescent="0.2">
      <c r="A659" s="1"/>
      <c r="B659" s="409"/>
      <c r="C659" s="409"/>
      <c r="D659" s="1"/>
      <c r="E659" s="1"/>
    </row>
    <row r="660" spans="1:5" ht="14.25" customHeight="1" x14ac:dyDescent="0.2">
      <c r="A660" s="1"/>
      <c r="B660" s="409"/>
      <c r="C660" s="409"/>
      <c r="D660" s="1"/>
      <c r="E660" s="1"/>
    </row>
    <row r="661" spans="1:5" ht="14.25" customHeight="1" x14ac:dyDescent="0.2">
      <c r="A661" s="1"/>
      <c r="B661" s="409"/>
      <c r="C661" s="409"/>
      <c r="D661" s="1"/>
      <c r="E661" s="1"/>
    </row>
    <row r="662" spans="1:5" ht="14.25" customHeight="1" x14ac:dyDescent="0.2">
      <c r="A662" s="1"/>
      <c r="B662" s="409"/>
      <c r="C662" s="409"/>
      <c r="D662" s="1"/>
      <c r="E662" s="1"/>
    </row>
    <row r="663" spans="1:5" ht="14.25" customHeight="1" x14ac:dyDescent="0.2">
      <c r="A663" s="1"/>
      <c r="B663" s="409"/>
      <c r="C663" s="409"/>
      <c r="D663" s="1"/>
      <c r="E663" s="1"/>
    </row>
    <row r="664" spans="1:5" ht="14.25" customHeight="1" x14ac:dyDescent="0.2">
      <c r="A664" s="1"/>
      <c r="B664" s="409"/>
      <c r="C664" s="409"/>
      <c r="D664" s="1"/>
      <c r="E664" s="1"/>
    </row>
    <row r="665" spans="1:5" ht="14.25" customHeight="1" x14ac:dyDescent="0.2">
      <c r="A665" s="1"/>
      <c r="B665" s="409"/>
      <c r="C665" s="409"/>
      <c r="D665" s="1"/>
      <c r="E665" s="1"/>
    </row>
    <row r="666" spans="1:5" ht="14.25" customHeight="1" x14ac:dyDescent="0.2">
      <c r="A666" s="1"/>
      <c r="B666" s="409"/>
      <c r="C666" s="409"/>
      <c r="D666" s="1"/>
      <c r="E666" s="1"/>
    </row>
    <row r="667" spans="1:5" ht="14.25" customHeight="1" x14ac:dyDescent="0.2">
      <c r="A667" s="1"/>
      <c r="B667" s="409"/>
      <c r="C667" s="409"/>
      <c r="D667" s="1"/>
      <c r="E667" s="1"/>
    </row>
    <row r="668" spans="1:5" ht="14.25" customHeight="1" x14ac:dyDescent="0.2">
      <c r="A668" s="1"/>
      <c r="B668" s="409"/>
      <c r="C668" s="409"/>
      <c r="D668" s="1"/>
      <c r="E668" s="1"/>
    </row>
    <row r="669" spans="1:5" ht="14.25" customHeight="1" x14ac:dyDescent="0.2">
      <c r="A669" s="1"/>
      <c r="B669" s="409"/>
      <c r="C669" s="409"/>
      <c r="D669" s="1"/>
      <c r="E669" s="1"/>
    </row>
    <row r="670" spans="1:5" ht="14.25" customHeight="1" x14ac:dyDescent="0.2">
      <c r="A670" s="1"/>
      <c r="B670" s="409"/>
      <c r="C670" s="409"/>
      <c r="D670" s="1"/>
      <c r="E670" s="1"/>
    </row>
    <row r="671" spans="1:5" ht="14.25" customHeight="1" x14ac:dyDescent="0.2">
      <c r="A671" s="1"/>
      <c r="B671" s="409"/>
      <c r="C671" s="409"/>
      <c r="D671" s="1"/>
      <c r="E671" s="1"/>
    </row>
    <row r="672" spans="1:5" ht="14.25" customHeight="1" x14ac:dyDescent="0.2">
      <c r="A672" s="1"/>
      <c r="B672" s="409"/>
      <c r="C672" s="409"/>
      <c r="D672" s="1"/>
      <c r="E672" s="1"/>
    </row>
    <row r="673" spans="1:5" ht="14.25" customHeight="1" x14ac:dyDescent="0.2">
      <c r="A673" s="1"/>
      <c r="B673" s="409"/>
      <c r="C673" s="409"/>
      <c r="D673" s="1"/>
      <c r="E673" s="1"/>
    </row>
    <row r="674" spans="1:5" ht="14.25" customHeight="1" x14ac:dyDescent="0.2">
      <c r="A674" s="1"/>
      <c r="B674" s="409"/>
      <c r="C674" s="409"/>
      <c r="D674" s="1"/>
      <c r="E674" s="1"/>
    </row>
    <row r="675" spans="1:5" ht="14.25" customHeight="1" x14ac:dyDescent="0.2">
      <c r="A675" s="1"/>
      <c r="B675" s="409"/>
      <c r="C675" s="409"/>
      <c r="D675" s="1"/>
      <c r="E675" s="1"/>
    </row>
    <row r="676" spans="1:5" ht="14.25" customHeight="1" x14ac:dyDescent="0.2">
      <c r="A676" s="1"/>
      <c r="B676" s="409"/>
      <c r="C676" s="409"/>
      <c r="D676" s="1"/>
      <c r="E676" s="1"/>
    </row>
    <row r="677" spans="1:5" ht="14.25" customHeight="1" x14ac:dyDescent="0.2">
      <c r="A677" s="1"/>
      <c r="B677" s="409"/>
      <c r="C677" s="409"/>
      <c r="D677" s="1"/>
      <c r="E677" s="1"/>
    </row>
    <row r="678" spans="1:5" ht="14.25" customHeight="1" x14ac:dyDescent="0.2">
      <c r="A678" s="1"/>
      <c r="B678" s="409"/>
      <c r="C678" s="409"/>
      <c r="D678" s="1"/>
      <c r="E678" s="1"/>
    </row>
    <row r="679" spans="1:5" ht="14.25" customHeight="1" x14ac:dyDescent="0.2">
      <c r="A679" s="1"/>
      <c r="B679" s="409"/>
      <c r="C679" s="409"/>
      <c r="D679" s="1"/>
      <c r="E679" s="1"/>
    </row>
    <row r="680" spans="1:5" ht="14.25" customHeight="1" x14ac:dyDescent="0.2">
      <c r="A680" s="1"/>
      <c r="B680" s="409"/>
      <c r="C680" s="409"/>
      <c r="D680" s="1"/>
      <c r="E680" s="1"/>
    </row>
    <row r="681" spans="1:5" ht="14.25" customHeight="1" x14ac:dyDescent="0.2">
      <c r="A681" s="1"/>
      <c r="B681" s="409"/>
      <c r="C681" s="409"/>
      <c r="D681" s="1"/>
      <c r="E681" s="1"/>
    </row>
    <row r="682" spans="1:5" ht="14.25" customHeight="1" x14ac:dyDescent="0.2">
      <c r="A682" s="1"/>
      <c r="B682" s="409"/>
      <c r="C682" s="409"/>
      <c r="D682" s="1"/>
      <c r="E682" s="1"/>
    </row>
    <row r="683" spans="1:5" ht="14.25" customHeight="1" x14ac:dyDescent="0.2">
      <c r="A683" s="1"/>
      <c r="B683" s="409"/>
      <c r="C683" s="409"/>
      <c r="D683" s="1"/>
      <c r="E683" s="1"/>
    </row>
    <row r="684" spans="1:5" ht="14.25" customHeight="1" x14ac:dyDescent="0.2">
      <c r="A684" s="1"/>
      <c r="B684" s="409"/>
      <c r="C684" s="409"/>
      <c r="D684" s="1"/>
      <c r="E684" s="1"/>
    </row>
    <row r="685" spans="1:5" ht="14.25" customHeight="1" x14ac:dyDescent="0.2">
      <c r="A685" s="1"/>
      <c r="B685" s="409"/>
      <c r="C685" s="409"/>
      <c r="D685" s="1"/>
      <c r="E685" s="1"/>
    </row>
    <row r="686" spans="1:5" ht="14.25" customHeight="1" x14ac:dyDescent="0.2">
      <c r="A686" s="1"/>
      <c r="B686" s="409"/>
      <c r="C686" s="409"/>
      <c r="D686" s="1"/>
      <c r="E686" s="1"/>
    </row>
    <row r="687" spans="1:5" ht="14.25" customHeight="1" x14ac:dyDescent="0.2">
      <c r="A687" s="1"/>
      <c r="B687" s="409"/>
      <c r="C687" s="409"/>
      <c r="D687" s="1"/>
      <c r="E687" s="1"/>
    </row>
    <row r="688" spans="1:5" ht="14.25" customHeight="1" x14ac:dyDescent="0.2">
      <c r="A688" s="1"/>
      <c r="B688" s="409"/>
      <c r="C688" s="409"/>
      <c r="D688" s="1"/>
      <c r="E688" s="1"/>
    </row>
    <row r="689" spans="1:5" ht="14.25" customHeight="1" x14ac:dyDescent="0.2">
      <c r="A689" s="1"/>
      <c r="B689" s="409"/>
      <c r="C689" s="409"/>
      <c r="D689" s="1"/>
      <c r="E689" s="1"/>
    </row>
    <row r="690" spans="1:5" ht="14.25" customHeight="1" x14ac:dyDescent="0.2">
      <c r="A690" s="1"/>
      <c r="B690" s="409"/>
      <c r="C690" s="409"/>
      <c r="D690" s="1"/>
      <c r="E690" s="1"/>
    </row>
    <row r="691" spans="1:5" ht="14.25" customHeight="1" x14ac:dyDescent="0.2">
      <c r="A691" s="1"/>
      <c r="B691" s="409"/>
      <c r="C691" s="409"/>
      <c r="D691" s="1"/>
      <c r="E691" s="1"/>
    </row>
    <row r="692" spans="1:5" ht="14.25" customHeight="1" x14ac:dyDescent="0.2">
      <c r="A692" s="1"/>
      <c r="B692" s="409"/>
      <c r="C692" s="409"/>
      <c r="D692" s="1"/>
      <c r="E692" s="1"/>
    </row>
    <row r="693" spans="1:5" ht="14.25" customHeight="1" x14ac:dyDescent="0.2">
      <c r="A693" s="1"/>
      <c r="B693" s="409"/>
      <c r="C693" s="409"/>
      <c r="D693" s="1"/>
      <c r="E693" s="1"/>
    </row>
    <row r="694" spans="1:5" ht="14.25" customHeight="1" x14ac:dyDescent="0.2">
      <c r="A694" s="1"/>
      <c r="B694" s="409"/>
      <c r="C694" s="409"/>
      <c r="D694" s="1"/>
      <c r="E694" s="1"/>
    </row>
    <row r="695" spans="1:5" ht="14.25" customHeight="1" x14ac:dyDescent="0.2">
      <c r="A695" s="1"/>
      <c r="B695" s="409"/>
      <c r="C695" s="409"/>
      <c r="D695" s="1"/>
      <c r="E695" s="1"/>
    </row>
    <row r="696" spans="1:5" ht="14.25" customHeight="1" x14ac:dyDescent="0.2">
      <c r="A696" s="1"/>
      <c r="B696" s="409"/>
      <c r="C696" s="409"/>
      <c r="D696" s="1"/>
      <c r="E696" s="1"/>
    </row>
    <row r="697" spans="1:5" ht="14.25" customHeight="1" x14ac:dyDescent="0.2">
      <c r="A697" s="1"/>
      <c r="B697" s="409"/>
      <c r="C697" s="409"/>
      <c r="D697" s="1"/>
      <c r="E697" s="1"/>
    </row>
    <row r="698" spans="1:5" ht="14.25" customHeight="1" x14ac:dyDescent="0.2">
      <c r="A698" s="1"/>
      <c r="B698" s="409"/>
      <c r="C698" s="409"/>
      <c r="D698" s="1"/>
      <c r="E698" s="1"/>
    </row>
    <row r="699" spans="1:5" ht="14.25" customHeight="1" x14ac:dyDescent="0.2">
      <c r="A699" s="1"/>
      <c r="B699" s="409"/>
      <c r="C699" s="409"/>
      <c r="D699" s="1"/>
      <c r="E699" s="1"/>
    </row>
    <row r="700" spans="1:5" ht="14.25" customHeight="1" x14ac:dyDescent="0.2">
      <c r="A700" s="1"/>
      <c r="B700" s="409"/>
      <c r="C700" s="409"/>
      <c r="D700" s="1"/>
      <c r="E700" s="1"/>
    </row>
    <row r="701" spans="1:5" ht="14.25" customHeight="1" x14ac:dyDescent="0.2">
      <c r="A701" s="1"/>
      <c r="B701" s="409"/>
      <c r="C701" s="409"/>
      <c r="D701" s="1"/>
      <c r="E701" s="1"/>
    </row>
    <row r="702" spans="1:5" ht="14.25" customHeight="1" x14ac:dyDescent="0.2">
      <c r="A702" s="1"/>
      <c r="B702" s="409"/>
      <c r="C702" s="409"/>
      <c r="D702" s="1"/>
      <c r="E702" s="1"/>
    </row>
    <row r="703" spans="1:5" ht="14.25" customHeight="1" x14ac:dyDescent="0.2">
      <c r="A703" s="1"/>
      <c r="B703" s="409"/>
      <c r="C703" s="409"/>
      <c r="D703" s="1"/>
      <c r="E703" s="1"/>
    </row>
    <row r="704" spans="1:5" ht="14.25" customHeight="1" x14ac:dyDescent="0.2">
      <c r="A704" s="1"/>
      <c r="B704" s="409"/>
      <c r="C704" s="409"/>
      <c r="D704" s="1"/>
      <c r="E704" s="1"/>
    </row>
    <row r="705" spans="1:5" ht="14.25" customHeight="1" x14ac:dyDescent="0.2">
      <c r="A705" s="1"/>
      <c r="B705" s="409"/>
      <c r="C705" s="409"/>
      <c r="D705" s="1"/>
      <c r="E705" s="1"/>
    </row>
    <row r="706" spans="1:5" ht="14.25" customHeight="1" x14ac:dyDescent="0.2">
      <c r="A706" s="1"/>
      <c r="B706" s="409"/>
      <c r="C706" s="409"/>
      <c r="D706" s="1"/>
      <c r="E706" s="1"/>
    </row>
    <row r="707" spans="1:5" ht="14.25" customHeight="1" x14ac:dyDescent="0.2">
      <c r="A707" s="1"/>
      <c r="B707" s="409"/>
      <c r="C707" s="409"/>
      <c r="D707" s="1"/>
      <c r="E707" s="1"/>
    </row>
    <row r="708" spans="1:5" ht="14.25" customHeight="1" x14ac:dyDescent="0.2">
      <c r="A708" s="1"/>
      <c r="B708" s="409"/>
      <c r="C708" s="409"/>
      <c r="D708" s="1"/>
      <c r="E708" s="1"/>
    </row>
    <row r="709" spans="1:5" ht="14.25" customHeight="1" x14ac:dyDescent="0.2">
      <c r="A709" s="1"/>
      <c r="B709" s="409"/>
      <c r="C709" s="409"/>
      <c r="D709" s="1"/>
      <c r="E709" s="1"/>
    </row>
    <row r="710" spans="1:5" ht="14.25" customHeight="1" x14ac:dyDescent="0.2">
      <c r="A710" s="1"/>
      <c r="B710" s="409"/>
      <c r="C710" s="409"/>
      <c r="D710" s="1"/>
      <c r="E710" s="1"/>
    </row>
    <row r="711" spans="1:5" ht="14.25" customHeight="1" x14ac:dyDescent="0.2">
      <c r="A711" s="1"/>
      <c r="B711" s="409"/>
      <c r="C711" s="409"/>
      <c r="D711" s="1"/>
      <c r="E711" s="1"/>
    </row>
    <row r="712" spans="1:5" ht="14.25" customHeight="1" x14ac:dyDescent="0.2">
      <c r="A712" s="1"/>
      <c r="B712" s="409"/>
      <c r="C712" s="409"/>
      <c r="D712" s="1"/>
      <c r="E712" s="1"/>
    </row>
    <row r="713" spans="1:5" ht="14.25" customHeight="1" x14ac:dyDescent="0.2">
      <c r="A713" s="1"/>
      <c r="B713" s="409"/>
      <c r="C713" s="409"/>
      <c r="D713" s="1"/>
      <c r="E713" s="1"/>
    </row>
    <row r="714" spans="1:5" ht="14.25" customHeight="1" x14ac:dyDescent="0.2">
      <c r="A714" s="1"/>
      <c r="B714" s="409"/>
      <c r="C714" s="409"/>
      <c r="D714" s="1"/>
      <c r="E714" s="1"/>
    </row>
    <row r="715" spans="1:5" ht="14.25" customHeight="1" x14ac:dyDescent="0.2">
      <c r="A715" s="1"/>
      <c r="B715" s="409"/>
      <c r="C715" s="409"/>
      <c r="D715" s="1"/>
      <c r="E715" s="1"/>
    </row>
    <row r="716" spans="1:5" ht="14.25" customHeight="1" x14ac:dyDescent="0.2">
      <c r="A716" s="1"/>
      <c r="B716" s="409"/>
      <c r="C716" s="409"/>
      <c r="D716" s="1"/>
      <c r="E716" s="1"/>
    </row>
    <row r="717" spans="1:5" ht="14.25" customHeight="1" x14ac:dyDescent="0.2">
      <c r="A717" s="1"/>
      <c r="B717" s="409"/>
      <c r="C717" s="409"/>
      <c r="D717" s="1"/>
      <c r="E717" s="1"/>
    </row>
    <row r="718" spans="1:5" ht="14.25" customHeight="1" x14ac:dyDescent="0.2">
      <c r="A718" s="1"/>
      <c r="B718" s="409"/>
      <c r="C718" s="409"/>
      <c r="D718" s="1"/>
      <c r="E718" s="1"/>
    </row>
    <row r="719" spans="1:5" ht="14.25" customHeight="1" x14ac:dyDescent="0.2">
      <c r="A719" s="1"/>
      <c r="B719" s="409"/>
      <c r="C719" s="409"/>
      <c r="D719" s="1"/>
      <c r="E719" s="1"/>
    </row>
    <row r="720" spans="1:5" ht="14.25" customHeight="1" x14ac:dyDescent="0.2">
      <c r="A720" s="1"/>
      <c r="B720" s="409"/>
      <c r="C720" s="409"/>
      <c r="D720" s="1"/>
      <c r="E720" s="1"/>
    </row>
    <row r="721" spans="1:5" ht="14.25" customHeight="1" x14ac:dyDescent="0.2">
      <c r="A721" s="1"/>
      <c r="B721" s="409"/>
      <c r="C721" s="409"/>
      <c r="D721" s="1"/>
      <c r="E721" s="1"/>
    </row>
    <row r="722" spans="1:5" ht="14.25" customHeight="1" x14ac:dyDescent="0.2">
      <c r="A722" s="1"/>
      <c r="B722" s="409"/>
      <c r="C722" s="409"/>
      <c r="D722" s="1"/>
      <c r="E722" s="1"/>
    </row>
    <row r="723" spans="1:5" ht="14.25" customHeight="1" x14ac:dyDescent="0.2">
      <c r="A723" s="1"/>
      <c r="B723" s="409"/>
      <c r="C723" s="409"/>
      <c r="D723" s="1"/>
      <c r="E723" s="1"/>
    </row>
    <row r="724" spans="1:5" ht="14.25" customHeight="1" x14ac:dyDescent="0.2">
      <c r="A724" s="1"/>
      <c r="B724" s="409"/>
      <c r="C724" s="409"/>
      <c r="D724" s="1"/>
      <c r="E724" s="1"/>
    </row>
    <row r="725" spans="1:5" ht="14.25" customHeight="1" x14ac:dyDescent="0.2">
      <c r="A725" s="1"/>
      <c r="B725" s="409"/>
      <c r="C725" s="409"/>
      <c r="D725" s="1"/>
      <c r="E725" s="1"/>
    </row>
    <row r="726" spans="1:5" ht="14.25" customHeight="1" x14ac:dyDescent="0.2">
      <c r="A726" s="1"/>
      <c r="B726" s="409"/>
      <c r="C726" s="409"/>
      <c r="D726" s="1"/>
      <c r="E726" s="1"/>
    </row>
    <row r="727" spans="1:5" ht="14.25" customHeight="1" x14ac:dyDescent="0.2">
      <c r="A727" s="1"/>
      <c r="B727" s="409"/>
      <c r="C727" s="409"/>
      <c r="D727" s="1"/>
      <c r="E727" s="1"/>
    </row>
    <row r="728" spans="1:5" ht="14.25" customHeight="1" x14ac:dyDescent="0.2">
      <c r="A728" s="1"/>
      <c r="B728" s="409"/>
      <c r="C728" s="409"/>
      <c r="D728" s="1"/>
      <c r="E728" s="1"/>
    </row>
    <row r="729" spans="1:5" ht="14.25" customHeight="1" x14ac:dyDescent="0.2">
      <c r="A729" s="1"/>
      <c r="B729" s="409"/>
      <c r="C729" s="409"/>
      <c r="D729" s="1"/>
      <c r="E729" s="1"/>
    </row>
    <row r="730" spans="1:5" ht="14.25" customHeight="1" x14ac:dyDescent="0.2">
      <c r="A730" s="1"/>
      <c r="B730" s="409"/>
      <c r="C730" s="409"/>
      <c r="D730" s="1"/>
      <c r="E730" s="1"/>
    </row>
    <row r="731" spans="1:5" ht="14.25" customHeight="1" x14ac:dyDescent="0.2">
      <c r="A731" s="1"/>
      <c r="B731" s="409"/>
      <c r="C731" s="409"/>
      <c r="D731" s="1"/>
      <c r="E731" s="1"/>
    </row>
    <row r="732" spans="1:5" ht="14.25" customHeight="1" x14ac:dyDescent="0.2">
      <c r="A732" s="1"/>
      <c r="B732" s="409"/>
      <c r="C732" s="409"/>
      <c r="D732" s="1"/>
      <c r="E732" s="1"/>
    </row>
    <row r="733" spans="1:5" ht="14.25" customHeight="1" x14ac:dyDescent="0.2">
      <c r="A733" s="1"/>
      <c r="B733" s="409"/>
      <c r="C733" s="409"/>
      <c r="D733" s="1"/>
      <c r="E733" s="1"/>
    </row>
    <row r="734" spans="1:5" ht="14.25" customHeight="1" x14ac:dyDescent="0.2">
      <c r="A734" s="1"/>
      <c r="B734" s="409"/>
      <c r="C734" s="409"/>
      <c r="D734" s="1"/>
      <c r="E734" s="1"/>
    </row>
    <row r="735" spans="1:5" ht="14.25" customHeight="1" x14ac:dyDescent="0.2">
      <c r="A735" s="1"/>
      <c r="B735" s="409"/>
      <c r="C735" s="409"/>
      <c r="D735" s="1"/>
      <c r="E735" s="1"/>
    </row>
    <row r="736" spans="1:5" ht="14.25" customHeight="1" x14ac:dyDescent="0.2">
      <c r="A736" s="1"/>
      <c r="B736" s="409"/>
      <c r="C736" s="409"/>
      <c r="D736" s="1"/>
      <c r="E736" s="1"/>
    </row>
    <row r="737" spans="1:5" ht="14.25" customHeight="1" x14ac:dyDescent="0.2">
      <c r="A737" s="1"/>
      <c r="B737" s="409"/>
      <c r="C737" s="409"/>
      <c r="D737" s="1"/>
      <c r="E737" s="1"/>
    </row>
    <row r="738" spans="1:5" ht="14.25" customHeight="1" x14ac:dyDescent="0.2">
      <c r="A738" s="1"/>
      <c r="B738" s="409"/>
      <c r="C738" s="409"/>
      <c r="D738" s="1"/>
      <c r="E738" s="1"/>
    </row>
    <row r="739" spans="1:5" ht="14.25" customHeight="1" x14ac:dyDescent="0.2">
      <c r="A739" s="1"/>
      <c r="B739" s="409"/>
      <c r="C739" s="409"/>
      <c r="D739" s="1"/>
      <c r="E739" s="1"/>
    </row>
    <row r="740" spans="1:5" ht="14.25" customHeight="1" x14ac:dyDescent="0.2">
      <c r="A740" s="1"/>
      <c r="B740" s="409"/>
      <c r="C740" s="409"/>
      <c r="D740" s="1"/>
      <c r="E740" s="1"/>
    </row>
    <row r="741" spans="1:5" ht="14.25" customHeight="1" x14ac:dyDescent="0.2">
      <c r="A741" s="1"/>
      <c r="B741" s="409"/>
      <c r="C741" s="409"/>
      <c r="D741" s="1"/>
      <c r="E741" s="1"/>
    </row>
    <row r="742" spans="1:5" ht="14.25" customHeight="1" x14ac:dyDescent="0.2">
      <c r="A742" s="1"/>
      <c r="B742" s="409"/>
      <c r="C742" s="409"/>
      <c r="D742" s="1"/>
      <c r="E742" s="1"/>
    </row>
    <row r="743" spans="1:5" ht="14.25" customHeight="1" x14ac:dyDescent="0.2">
      <c r="A743" s="1"/>
      <c r="B743" s="409"/>
      <c r="C743" s="409"/>
      <c r="D743" s="1"/>
      <c r="E743" s="1"/>
    </row>
    <row r="744" spans="1:5" ht="14.25" customHeight="1" x14ac:dyDescent="0.2">
      <c r="A744" s="1"/>
      <c r="B744" s="409"/>
      <c r="C744" s="409"/>
      <c r="D744" s="1"/>
      <c r="E744" s="1"/>
    </row>
    <row r="745" spans="1:5" ht="14.25" customHeight="1" x14ac:dyDescent="0.2">
      <c r="A745" s="1"/>
      <c r="B745" s="409"/>
      <c r="C745" s="409"/>
      <c r="D745" s="1"/>
      <c r="E745" s="1"/>
    </row>
    <row r="746" spans="1:5" ht="14.25" customHeight="1" x14ac:dyDescent="0.2">
      <c r="A746" s="1"/>
      <c r="B746" s="409"/>
      <c r="C746" s="409"/>
      <c r="D746" s="1"/>
      <c r="E746" s="1"/>
    </row>
    <row r="747" spans="1:5" ht="14.25" customHeight="1" x14ac:dyDescent="0.2">
      <c r="A747" s="1"/>
      <c r="B747" s="409"/>
      <c r="C747" s="409"/>
      <c r="D747" s="1"/>
      <c r="E747" s="1"/>
    </row>
    <row r="748" spans="1:5" ht="14.25" customHeight="1" x14ac:dyDescent="0.2">
      <c r="A748" s="1"/>
      <c r="B748" s="409"/>
      <c r="C748" s="409"/>
      <c r="D748" s="1"/>
      <c r="E748" s="1"/>
    </row>
    <row r="749" spans="1:5" ht="14.25" customHeight="1" x14ac:dyDescent="0.2">
      <c r="A749" s="1"/>
      <c r="B749" s="409"/>
      <c r="C749" s="409"/>
      <c r="D749" s="1"/>
      <c r="E749" s="1"/>
    </row>
    <row r="750" spans="1:5" ht="14.25" customHeight="1" x14ac:dyDescent="0.2">
      <c r="A750" s="1"/>
      <c r="B750" s="409"/>
      <c r="C750" s="409"/>
      <c r="D750" s="1"/>
      <c r="E750" s="1"/>
    </row>
    <row r="751" spans="1:5" ht="14.25" customHeight="1" x14ac:dyDescent="0.2">
      <c r="A751" s="1"/>
      <c r="B751" s="409"/>
      <c r="C751" s="409"/>
      <c r="D751" s="1"/>
      <c r="E751" s="1"/>
    </row>
    <row r="752" spans="1:5" ht="14.25" customHeight="1" x14ac:dyDescent="0.2">
      <c r="A752" s="1"/>
      <c r="B752" s="409"/>
      <c r="C752" s="409"/>
      <c r="D752" s="1"/>
      <c r="E752" s="1"/>
    </row>
    <row r="753" spans="1:5" ht="14.25" customHeight="1" x14ac:dyDescent="0.2">
      <c r="A753" s="1"/>
      <c r="B753" s="409"/>
      <c r="C753" s="409"/>
      <c r="D753" s="1"/>
      <c r="E753" s="1"/>
    </row>
    <row r="754" spans="1:5" ht="14.25" customHeight="1" x14ac:dyDescent="0.2">
      <c r="A754" s="1"/>
      <c r="B754" s="409"/>
      <c r="C754" s="409"/>
      <c r="D754" s="1"/>
      <c r="E754" s="1"/>
    </row>
    <row r="755" spans="1:5" ht="14.25" customHeight="1" x14ac:dyDescent="0.2">
      <c r="A755" s="1"/>
      <c r="B755" s="409"/>
      <c r="C755" s="409"/>
      <c r="D755" s="1"/>
      <c r="E755" s="1"/>
    </row>
    <row r="756" spans="1:5" ht="14.25" customHeight="1" x14ac:dyDescent="0.2">
      <c r="A756" s="1"/>
      <c r="B756" s="409"/>
      <c r="C756" s="409"/>
      <c r="D756" s="1"/>
      <c r="E756" s="1"/>
    </row>
    <row r="757" spans="1:5" ht="14.25" customHeight="1" x14ac:dyDescent="0.2">
      <c r="A757" s="1"/>
      <c r="B757" s="409"/>
      <c r="C757" s="409"/>
      <c r="D757" s="1"/>
      <c r="E757" s="1"/>
    </row>
    <row r="758" spans="1:5" ht="14.25" customHeight="1" x14ac:dyDescent="0.2">
      <c r="A758" s="1"/>
      <c r="B758" s="409"/>
      <c r="C758" s="409"/>
      <c r="D758" s="1"/>
      <c r="E758" s="1"/>
    </row>
    <row r="759" spans="1:5" ht="14.25" customHeight="1" x14ac:dyDescent="0.2">
      <c r="A759" s="1"/>
      <c r="B759" s="409"/>
      <c r="C759" s="409"/>
      <c r="D759" s="1"/>
      <c r="E759" s="1"/>
    </row>
    <row r="760" spans="1:5" ht="14.25" customHeight="1" x14ac:dyDescent="0.2">
      <c r="A760" s="1"/>
      <c r="B760" s="409"/>
      <c r="C760" s="409"/>
      <c r="D760" s="1"/>
      <c r="E760" s="1"/>
    </row>
    <row r="761" spans="1:5" ht="14.25" customHeight="1" x14ac:dyDescent="0.2">
      <c r="A761" s="1"/>
      <c r="B761" s="409"/>
      <c r="C761" s="409"/>
      <c r="D761" s="1"/>
      <c r="E761" s="1"/>
    </row>
    <row r="762" spans="1:5" ht="14.25" customHeight="1" x14ac:dyDescent="0.2">
      <c r="A762" s="1"/>
      <c r="B762" s="409"/>
      <c r="C762" s="409"/>
      <c r="D762" s="1"/>
      <c r="E762" s="1"/>
    </row>
    <row r="763" spans="1:5" ht="14.25" customHeight="1" x14ac:dyDescent="0.2">
      <c r="A763" s="1"/>
      <c r="B763" s="409"/>
      <c r="C763" s="409"/>
      <c r="D763" s="1"/>
      <c r="E763" s="1"/>
    </row>
    <row r="764" spans="1:5" ht="14.25" customHeight="1" x14ac:dyDescent="0.2">
      <c r="A764" s="1"/>
      <c r="B764" s="409"/>
      <c r="C764" s="409"/>
      <c r="D764" s="1"/>
      <c r="E764" s="1"/>
    </row>
    <row r="765" spans="1:5" ht="14.25" customHeight="1" x14ac:dyDescent="0.2">
      <c r="A765" s="1"/>
      <c r="B765" s="409"/>
      <c r="C765" s="409"/>
      <c r="D765" s="1"/>
      <c r="E765" s="1"/>
    </row>
    <row r="766" spans="1:5" ht="14.25" customHeight="1" x14ac:dyDescent="0.2">
      <c r="A766" s="1"/>
      <c r="B766" s="409"/>
      <c r="C766" s="409"/>
      <c r="D766" s="1"/>
      <c r="E766" s="1"/>
    </row>
    <row r="767" spans="1:5" ht="14.25" customHeight="1" x14ac:dyDescent="0.2">
      <c r="A767" s="1"/>
      <c r="B767" s="409"/>
      <c r="C767" s="409"/>
      <c r="D767" s="1"/>
      <c r="E767" s="1"/>
    </row>
    <row r="768" spans="1:5" ht="14.25" customHeight="1" x14ac:dyDescent="0.2">
      <c r="A768" s="1"/>
      <c r="B768" s="409"/>
      <c r="C768" s="409"/>
      <c r="D768" s="1"/>
      <c r="E768" s="1"/>
    </row>
    <row r="769" spans="1:5" ht="14.25" customHeight="1" x14ac:dyDescent="0.2">
      <c r="A769" s="1"/>
      <c r="B769" s="409"/>
      <c r="C769" s="409"/>
      <c r="D769" s="1"/>
      <c r="E769" s="1"/>
    </row>
    <row r="770" spans="1:5" ht="14.25" customHeight="1" x14ac:dyDescent="0.2">
      <c r="A770" s="1"/>
      <c r="B770" s="409"/>
      <c r="C770" s="409"/>
      <c r="D770" s="1"/>
      <c r="E770" s="1"/>
    </row>
    <row r="771" spans="1:5" ht="14.25" customHeight="1" x14ac:dyDescent="0.2">
      <c r="A771" s="1"/>
      <c r="B771" s="409"/>
      <c r="C771" s="409"/>
      <c r="D771" s="1"/>
      <c r="E771" s="1"/>
    </row>
    <row r="772" spans="1:5" ht="14.25" customHeight="1" x14ac:dyDescent="0.2">
      <c r="A772" s="1"/>
      <c r="B772" s="409"/>
      <c r="C772" s="409"/>
      <c r="D772" s="1"/>
      <c r="E772" s="1"/>
    </row>
    <row r="773" spans="1:5" ht="14.25" customHeight="1" x14ac:dyDescent="0.2">
      <c r="A773" s="1"/>
      <c r="B773" s="409"/>
      <c r="C773" s="409"/>
      <c r="D773" s="1"/>
      <c r="E773" s="1"/>
    </row>
    <row r="774" spans="1:5" ht="14.25" customHeight="1" x14ac:dyDescent="0.2">
      <c r="A774" s="1"/>
      <c r="B774" s="409"/>
      <c r="C774" s="409"/>
      <c r="D774" s="1"/>
      <c r="E774" s="1"/>
    </row>
    <row r="775" spans="1:5" ht="14.25" customHeight="1" x14ac:dyDescent="0.2">
      <c r="A775" s="1"/>
      <c r="B775" s="409"/>
      <c r="C775" s="409"/>
      <c r="D775" s="1"/>
      <c r="E775" s="1"/>
    </row>
    <row r="776" spans="1:5" ht="14.25" customHeight="1" x14ac:dyDescent="0.2">
      <c r="A776" s="1"/>
      <c r="B776" s="409"/>
      <c r="C776" s="409"/>
      <c r="D776" s="1"/>
      <c r="E776" s="1"/>
    </row>
    <row r="777" spans="1:5" ht="14.25" customHeight="1" x14ac:dyDescent="0.2">
      <c r="A777" s="1"/>
      <c r="B777" s="409"/>
      <c r="C777" s="409"/>
      <c r="D777" s="1"/>
      <c r="E777" s="1"/>
    </row>
    <row r="778" spans="1:5" ht="14.25" customHeight="1" x14ac:dyDescent="0.2">
      <c r="A778" s="1"/>
      <c r="B778" s="409"/>
      <c r="C778" s="409"/>
      <c r="D778" s="1"/>
      <c r="E778" s="1"/>
    </row>
    <row r="779" spans="1:5" ht="14.25" customHeight="1" x14ac:dyDescent="0.2">
      <c r="A779" s="1"/>
      <c r="B779" s="409"/>
      <c r="C779" s="409"/>
      <c r="D779" s="1"/>
      <c r="E779" s="1"/>
    </row>
    <row r="780" spans="1:5" ht="14.25" customHeight="1" x14ac:dyDescent="0.2">
      <c r="A780" s="1"/>
      <c r="B780" s="409"/>
      <c r="C780" s="409"/>
      <c r="D780" s="1"/>
      <c r="E780" s="1"/>
    </row>
    <row r="781" spans="1:5" ht="14.25" customHeight="1" x14ac:dyDescent="0.2">
      <c r="A781" s="1"/>
      <c r="B781" s="409"/>
      <c r="C781" s="409"/>
      <c r="D781" s="1"/>
      <c r="E781" s="1"/>
    </row>
    <row r="782" spans="1:5" ht="14.25" customHeight="1" x14ac:dyDescent="0.2">
      <c r="A782" s="1"/>
      <c r="B782" s="409"/>
      <c r="C782" s="409"/>
      <c r="D782" s="1"/>
      <c r="E782" s="1"/>
    </row>
    <row r="783" spans="1:5" ht="14.25" customHeight="1" x14ac:dyDescent="0.2">
      <c r="A783" s="1"/>
      <c r="B783" s="409"/>
      <c r="C783" s="409"/>
      <c r="D783" s="1"/>
      <c r="E783" s="1"/>
    </row>
    <row r="784" spans="1:5" ht="14.25" customHeight="1" x14ac:dyDescent="0.2">
      <c r="A784" s="1"/>
      <c r="B784" s="409"/>
      <c r="C784" s="409"/>
      <c r="D784" s="1"/>
      <c r="E784" s="1"/>
    </row>
    <row r="785" spans="1:5" ht="14.25" customHeight="1" x14ac:dyDescent="0.2">
      <c r="A785" s="1"/>
      <c r="B785" s="409"/>
      <c r="C785" s="409"/>
      <c r="D785" s="1"/>
      <c r="E785" s="1"/>
    </row>
    <row r="786" spans="1:5" ht="14.25" customHeight="1" x14ac:dyDescent="0.2">
      <c r="A786" s="1"/>
      <c r="B786" s="409"/>
      <c r="C786" s="409"/>
      <c r="D786" s="1"/>
      <c r="E786" s="1"/>
    </row>
    <row r="787" spans="1:5" ht="14.25" customHeight="1" x14ac:dyDescent="0.2">
      <c r="A787" s="1"/>
      <c r="B787" s="409"/>
      <c r="C787" s="409"/>
      <c r="D787" s="1"/>
      <c r="E787" s="1"/>
    </row>
    <row r="788" spans="1:5" ht="14.25" customHeight="1" x14ac:dyDescent="0.2">
      <c r="A788" s="1"/>
      <c r="B788" s="409"/>
      <c r="C788" s="409"/>
      <c r="D788" s="1"/>
      <c r="E788" s="1"/>
    </row>
    <row r="789" spans="1:5" ht="14.25" customHeight="1" x14ac:dyDescent="0.2">
      <c r="A789" s="1"/>
      <c r="B789" s="409"/>
      <c r="C789" s="409"/>
      <c r="D789" s="1"/>
      <c r="E789" s="1"/>
    </row>
    <row r="790" spans="1:5" ht="14.25" customHeight="1" x14ac:dyDescent="0.2">
      <c r="A790" s="1"/>
      <c r="B790" s="409"/>
      <c r="C790" s="409"/>
      <c r="D790" s="1"/>
      <c r="E790" s="1"/>
    </row>
    <row r="791" spans="1:5" ht="14.25" customHeight="1" x14ac:dyDescent="0.2">
      <c r="A791" s="1"/>
      <c r="B791" s="409"/>
      <c r="C791" s="409"/>
      <c r="D791" s="1"/>
      <c r="E791" s="1"/>
    </row>
    <row r="792" spans="1:5" ht="14.25" customHeight="1" x14ac:dyDescent="0.2">
      <c r="A792" s="1"/>
      <c r="B792" s="409"/>
      <c r="C792" s="409"/>
      <c r="D792" s="1"/>
      <c r="E792" s="1"/>
    </row>
    <row r="793" spans="1:5" ht="14.25" customHeight="1" x14ac:dyDescent="0.2">
      <c r="A793" s="1"/>
      <c r="B793" s="409"/>
      <c r="C793" s="409"/>
      <c r="D793" s="1"/>
      <c r="E793" s="1"/>
    </row>
    <row r="794" spans="1:5" ht="14.25" customHeight="1" x14ac:dyDescent="0.2">
      <c r="A794" s="1"/>
      <c r="B794" s="409"/>
      <c r="C794" s="409"/>
      <c r="D794" s="1"/>
      <c r="E794" s="1"/>
    </row>
    <row r="795" spans="1:5" ht="14.25" customHeight="1" x14ac:dyDescent="0.2">
      <c r="A795" s="1"/>
      <c r="B795" s="409"/>
      <c r="C795" s="409"/>
      <c r="D795" s="1"/>
      <c r="E795" s="1"/>
    </row>
    <row r="796" spans="1:5" ht="14.25" customHeight="1" x14ac:dyDescent="0.2">
      <c r="A796" s="1"/>
      <c r="B796" s="409"/>
      <c r="C796" s="409"/>
      <c r="D796" s="1"/>
      <c r="E796" s="1"/>
    </row>
    <row r="797" spans="1:5" ht="14.25" customHeight="1" x14ac:dyDescent="0.2">
      <c r="A797" s="1"/>
      <c r="B797" s="409"/>
      <c r="C797" s="409"/>
      <c r="D797" s="1"/>
      <c r="E797" s="1"/>
    </row>
    <row r="798" spans="1:5" ht="14.25" customHeight="1" x14ac:dyDescent="0.2">
      <c r="A798" s="1"/>
      <c r="B798" s="409"/>
      <c r="C798" s="409"/>
      <c r="D798" s="1"/>
      <c r="E798" s="1"/>
    </row>
    <row r="799" spans="1:5" ht="14.25" customHeight="1" x14ac:dyDescent="0.2">
      <c r="A799" s="1"/>
      <c r="B799" s="409"/>
      <c r="C799" s="409"/>
      <c r="D799" s="1"/>
      <c r="E799" s="1"/>
    </row>
    <row r="800" spans="1:5" ht="14.25" customHeight="1" x14ac:dyDescent="0.2">
      <c r="A800" s="1"/>
      <c r="B800" s="409"/>
      <c r="C800" s="409"/>
      <c r="D800" s="1"/>
      <c r="E800" s="1"/>
    </row>
    <row r="801" spans="1:5" ht="14.25" customHeight="1" x14ac:dyDescent="0.2">
      <c r="A801" s="1"/>
      <c r="B801" s="409"/>
      <c r="C801" s="409"/>
      <c r="D801" s="1"/>
      <c r="E801" s="1"/>
    </row>
    <row r="802" spans="1:5" ht="14.25" customHeight="1" x14ac:dyDescent="0.2">
      <c r="A802" s="1"/>
      <c r="B802" s="409"/>
      <c r="C802" s="409"/>
      <c r="D802" s="1"/>
      <c r="E802" s="1"/>
    </row>
    <row r="803" spans="1:5" ht="14.25" customHeight="1" x14ac:dyDescent="0.2">
      <c r="A803" s="1"/>
      <c r="B803" s="409"/>
      <c r="C803" s="409"/>
      <c r="D803" s="1"/>
      <c r="E803" s="1"/>
    </row>
    <row r="804" spans="1:5" ht="14.25" customHeight="1" x14ac:dyDescent="0.2">
      <c r="A804" s="1"/>
      <c r="B804" s="409"/>
      <c r="C804" s="409"/>
      <c r="D804" s="1"/>
      <c r="E804" s="1"/>
    </row>
    <row r="805" spans="1:5" ht="14.25" customHeight="1" x14ac:dyDescent="0.2">
      <c r="A805" s="1"/>
      <c r="B805" s="409"/>
      <c r="C805" s="409"/>
      <c r="D805" s="1"/>
      <c r="E805" s="1"/>
    </row>
    <row r="806" spans="1:5" ht="14.25" customHeight="1" x14ac:dyDescent="0.2">
      <c r="A806" s="1"/>
      <c r="B806" s="409"/>
      <c r="C806" s="409"/>
      <c r="D806" s="1"/>
      <c r="E806" s="1"/>
    </row>
    <row r="807" spans="1:5" ht="14.25" customHeight="1" x14ac:dyDescent="0.2">
      <c r="A807" s="1"/>
      <c r="B807" s="409"/>
      <c r="C807" s="409"/>
      <c r="D807" s="1"/>
      <c r="E807" s="1"/>
    </row>
    <row r="808" spans="1:5" ht="14.25" customHeight="1" x14ac:dyDescent="0.2">
      <c r="A808" s="1"/>
      <c r="B808" s="409"/>
      <c r="C808" s="409"/>
      <c r="D808" s="1"/>
      <c r="E808" s="1"/>
    </row>
    <row r="809" spans="1:5" ht="14.25" customHeight="1" x14ac:dyDescent="0.2">
      <c r="A809" s="1"/>
      <c r="B809" s="409"/>
      <c r="C809" s="409"/>
      <c r="D809" s="1"/>
      <c r="E809" s="1"/>
    </row>
    <row r="810" spans="1:5" ht="14.25" customHeight="1" x14ac:dyDescent="0.2">
      <c r="A810" s="1"/>
      <c r="B810" s="409"/>
      <c r="C810" s="409"/>
      <c r="D810" s="1"/>
      <c r="E810" s="1"/>
    </row>
    <row r="811" spans="1:5" ht="14.25" customHeight="1" x14ac:dyDescent="0.2">
      <c r="A811" s="1"/>
      <c r="B811" s="409"/>
      <c r="C811" s="409"/>
      <c r="D811" s="1"/>
      <c r="E811" s="1"/>
    </row>
    <row r="812" spans="1:5" ht="14.25" customHeight="1" x14ac:dyDescent="0.2">
      <c r="A812" s="1"/>
      <c r="B812" s="409"/>
      <c r="C812" s="409"/>
      <c r="D812" s="1"/>
      <c r="E812" s="1"/>
    </row>
    <row r="813" spans="1:5" ht="14.25" customHeight="1" x14ac:dyDescent="0.2">
      <c r="A813" s="1"/>
      <c r="B813" s="409"/>
      <c r="C813" s="409"/>
      <c r="D813" s="1"/>
      <c r="E813" s="1"/>
    </row>
    <row r="814" spans="1:5" ht="14.25" customHeight="1" x14ac:dyDescent="0.2">
      <c r="A814" s="1"/>
      <c r="B814" s="409"/>
      <c r="C814" s="409"/>
      <c r="D814" s="1"/>
      <c r="E814" s="1"/>
    </row>
    <row r="815" spans="1:5" ht="14.25" customHeight="1" x14ac:dyDescent="0.2">
      <c r="A815" s="1"/>
      <c r="B815" s="409"/>
      <c r="C815" s="409"/>
      <c r="D815" s="1"/>
      <c r="E815" s="1"/>
    </row>
    <row r="816" spans="1:5" ht="14.25" customHeight="1" x14ac:dyDescent="0.2">
      <c r="A816" s="1"/>
      <c r="B816" s="409"/>
      <c r="C816" s="409"/>
      <c r="D816" s="1"/>
      <c r="E816" s="1"/>
    </row>
    <row r="817" spans="1:5" ht="14.25" customHeight="1" x14ac:dyDescent="0.2">
      <c r="A817" s="1"/>
      <c r="B817" s="409"/>
      <c r="C817" s="409"/>
      <c r="D817" s="1"/>
      <c r="E817" s="1"/>
    </row>
    <row r="818" spans="1:5" ht="14.25" customHeight="1" x14ac:dyDescent="0.2">
      <c r="A818" s="1"/>
      <c r="B818" s="409"/>
      <c r="C818" s="409"/>
      <c r="D818" s="1"/>
      <c r="E818" s="1"/>
    </row>
    <row r="819" spans="1:5" ht="14.25" customHeight="1" x14ac:dyDescent="0.2">
      <c r="A819" s="1"/>
      <c r="B819" s="409"/>
      <c r="C819" s="409"/>
      <c r="D819" s="1"/>
      <c r="E819" s="1"/>
    </row>
    <row r="820" spans="1:5" ht="14.25" customHeight="1" x14ac:dyDescent="0.2">
      <c r="A820" s="1"/>
      <c r="B820" s="409"/>
      <c r="C820" s="409"/>
      <c r="D820" s="1"/>
      <c r="E820" s="1"/>
    </row>
    <row r="821" spans="1:5" ht="14.25" customHeight="1" x14ac:dyDescent="0.2">
      <c r="A821" s="1"/>
      <c r="B821" s="409"/>
      <c r="C821" s="409"/>
      <c r="D821" s="1"/>
      <c r="E821" s="1"/>
    </row>
    <row r="822" spans="1:5" ht="14.25" customHeight="1" x14ac:dyDescent="0.2">
      <c r="A822" s="1"/>
      <c r="B822" s="409"/>
      <c r="C822" s="409"/>
      <c r="D822" s="1"/>
      <c r="E822" s="1"/>
    </row>
    <row r="823" spans="1:5" ht="14.25" customHeight="1" x14ac:dyDescent="0.2">
      <c r="A823" s="1"/>
      <c r="B823" s="409"/>
      <c r="C823" s="409"/>
      <c r="D823" s="1"/>
      <c r="E823" s="1"/>
    </row>
    <row r="824" spans="1:5" ht="14.25" customHeight="1" x14ac:dyDescent="0.2">
      <c r="A824" s="1"/>
      <c r="B824" s="409"/>
      <c r="C824" s="409"/>
      <c r="D824" s="1"/>
      <c r="E824" s="1"/>
    </row>
    <row r="825" spans="1:5" ht="14.25" customHeight="1" x14ac:dyDescent="0.2">
      <c r="A825" s="1"/>
      <c r="B825" s="409"/>
      <c r="C825" s="409"/>
      <c r="D825" s="1"/>
      <c r="E825" s="1"/>
    </row>
    <row r="826" spans="1:5" ht="14.25" customHeight="1" x14ac:dyDescent="0.2">
      <c r="A826" s="1"/>
      <c r="B826" s="409"/>
      <c r="C826" s="409"/>
      <c r="D826" s="1"/>
      <c r="E826" s="1"/>
    </row>
    <row r="827" spans="1:5" ht="14.25" customHeight="1" x14ac:dyDescent="0.2">
      <c r="A827" s="1"/>
      <c r="B827" s="409"/>
      <c r="C827" s="409"/>
      <c r="D827" s="1"/>
      <c r="E827" s="1"/>
    </row>
    <row r="828" spans="1:5" ht="14.25" customHeight="1" x14ac:dyDescent="0.2">
      <c r="A828" s="1"/>
      <c r="B828" s="409"/>
      <c r="C828" s="409"/>
      <c r="D828" s="1"/>
      <c r="E828" s="1"/>
    </row>
    <row r="829" spans="1:5" ht="14.25" customHeight="1" x14ac:dyDescent="0.2">
      <c r="A829" s="1"/>
      <c r="B829" s="409"/>
      <c r="C829" s="409"/>
      <c r="D829" s="1"/>
      <c r="E829" s="1"/>
    </row>
    <row r="830" spans="1:5" ht="14.25" customHeight="1" x14ac:dyDescent="0.2">
      <c r="A830" s="1"/>
      <c r="B830" s="409"/>
      <c r="C830" s="409"/>
      <c r="D830" s="1"/>
      <c r="E830" s="1"/>
    </row>
    <row r="831" spans="1:5" ht="14.25" customHeight="1" x14ac:dyDescent="0.2">
      <c r="A831" s="1"/>
      <c r="B831" s="409"/>
      <c r="C831" s="409"/>
      <c r="D831" s="1"/>
      <c r="E831" s="1"/>
    </row>
    <row r="832" spans="1:5" ht="14.25" customHeight="1" x14ac:dyDescent="0.2">
      <c r="A832" s="1"/>
      <c r="B832" s="409"/>
      <c r="C832" s="409"/>
      <c r="D832" s="1"/>
      <c r="E832" s="1"/>
    </row>
    <row r="833" spans="1:5" ht="14.25" customHeight="1" x14ac:dyDescent="0.2">
      <c r="A833" s="1"/>
      <c r="B833" s="409"/>
      <c r="C833" s="409"/>
      <c r="D833" s="1"/>
      <c r="E833" s="1"/>
    </row>
    <row r="834" spans="1:5" ht="14.25" customHeight="1" x14ac:dyDescent="0.2">
      <c r="A834" s="1"/>
      <c r="B834" s="409"/>
      <c r="C834" s="409"/>
      <c r="D834" s="1"/>
      <c r="E834" s="1"/>
    </row>
    <row r="835" spans="1:5" ht="14.25" customHeight="1" x14ac:dyDescent="0.2">
      <c r="A835" s="1"/>
      <c r="B835" s="409"/>
      <c r="C835" s="409"/>
      <c r="D835" s="1"/>
      <c r="E835" s="1"/>
    </row>
    <row r="836" spans="1:5" ht="14.25" customHeight="1" x14ac:dyDescent="0.2">
      <c r="A836" s="1"/>
      <c r="B836" s="409"/>
      <c r="C836" s="409"/>
      <c r="D836" s="1"/>
      <c r="E836" s="1"/>
    </row>
    <row r="837" spans="1:5" ht="14.25" customHeight="1" x14ac:dyDescent="0.2">
      <c r="A837" s="1"/>
      <c r="B837" s="409"/>
      <c r="C837" s="409"/>
      <c r="D837" s="1"/>
      <c r="E837" s="1"/>
    </row>
    <row r="838" spans="1:5" ht="14.25" customHeight="1" x14ac:dyDescent="0.2">
      <c r="A838" s="1"/>
      <c r="B838" s="409"/>
      <c r="C838" s="409"/>
      <c r="D838" s="1"/>
      <c r="E838" s="1"/>
    </row>
    <row r="839" spans="1:5" ht="14.25" customHeight="1" x14ac:dyDescent="0.2">
      <c r="A839" s="1"/>
      <c r="B839" s="409"/>
      <c r="C839" s="409"/>
      <c r="D839" s="1"/>
      <c r="E839" s="1"/>
    </row>
    <row r="840" spans="1:5" ht="14.25" customHeight="1" x14ac:dyDescent="0.2">
      <c r="A840" s="1"/>
      <c r="B840" s="409"/>
      <c r="C840" s="409"/>
      <c r="D840" s="1"/>
      <c r="E840" s="1"/>
    </row>
    <row r="841" spans="1:5" ht="14.25" customHeight="1" x14ac:dyDescent="0.2">
      <c r="A841" s="1"/>
      <c r="B841" s="409"/>
      <c r="C841" s="409"/>
      <c r="D841" s="1"/>
      <c r="E841" s="1"/>
    </row>
    <row r="842" spans="1:5" ht="14.25" customHeight="1" x14ac:dyDescent="0.2">
      <c r="A842" s="1"/>
      <c r="B842" s="409"/>
      <c r="C842" s="409"/>
      <c r="D842" s="1"/>
      <c r="E842" s="1"/>
    </row>
    <row r="843" spans="1:5" ht="14.25" customHeight="1" x14ac:dyDescent="0.2">
      <c r="A843" s="1"/>
      <c r="B843" s="409"/>
      <c r="C843" s="409"/>
      <c r="D843" s="1"/>
      <c r="E843" s="1"/>
    </row>
    <row r="844" spans="1:5" ht="14.25" customHeight="1" x14ac:dyDescent="0.2">
      <c r="A844" s="1"/>
      <c r="B844" s="409"/>
      <c r="C844" s="409"/>
      <c r="D844" s="1"/>
      <c r="E844" s="1"/>
    </row>
    <row r="845" spans="1:5" ht="14.25" customHeight="1" x14ac:dyDescent="0.2">
      <c r="A845" s="1"/>
      <c r="B845" s="409"/>
      <c r="C845" s="409"/>
      <c r="D845" s="1"/>
      <c r="E845" s="1"/>
    </row>
    <row r="846" spans="1:5" ht="14.25" customHeight="1" x14ac:dyDescent="0.2">
      <c r="A846" s="1"/>
      <c r="B846" s="409"/>
      <c r="C846" s="409"/>
      <c r="D846" s="1"/>
      <c r="E846" s="1"/>
    </row>
    <row r="847" spans="1:5" ht="14.25" customHeight="1" x14ac:dyDescent="0.2">
      <c r="A847" s="1"/>
      <c r="B847" s="409"/>
      <c r="C847" s="409"/>
      <c r="D847" s="1"/>
      <c r="E847" s="1"/>
    </row>
    <row r="848" spans="1:5" ht="14.25" customHeight="1" x14ac:dyDescent="0.2">
      <c r="A848" s="1"/>
      <c r="B848" s="409"/>
      <c r="C848" s="409"/>
      <c r="D848" s="1"/>
      <c r="E848" s="1"/>
    </row>
    <row r="849" spans="1:5" ht="14.25" customHeight="1" x14ac:dyDescent="0.2">
      <c r="A849" s="1"/>
      <c r="B849" s="409"/>
      <c r="C849" s="409"/>
      <c r="D849" s="1"/>
      <c r="E849" s="1"/>
    </row>
    <row r="850" spans="1:5" ht="14.25" customHeight="1" x14ac:dyDescent="0.2">
      <c r="A850" s="1"/>
      <c r="B850" s="409"/>
      <c r="C850" s="409"/>
      <c r="D850" s="1"/>
      <c r="E850" s="1"/>
    </row>
    <row r="851" spans="1:5" ht="14.25" customHeight="1" x14ac:dyDescent="0.2">
      <c r="A851" s="1"/>
      <c r="B851" s="409"/>
      <c r="C851" s="409"/>
      <c r="D851" s="1"/>
      <c r="E851" s="1"/>
    </row>
    <row r="852" spans="1:5" ht="14.25" customHeight="1" x14ac:dyDescent="0.2">
      <c r="A852" s="1"/>
      <c r="B852" s="409"/>
      <c r="C852" s="409"/>
      <c r="D852" s="1"/>
      <c r="E852" s="1"/>
    </row>
    <row r="853" spans="1:5" ht="14.25" customHeight="1" x14ac:dyDescent="0.2">
      <c r="A853" s="1"/>
      <c r="B853" s="409"/>
      <c r="C853" s="409"/>
      <c r="D853" s="1"/>
      <c r="E853" s="1"/>
    </row>
    <row r="854" spans="1:5" ht="14.25" customHeight="1" x14ac:dyDescent="0.2">
      <c r="A854" s="1"/>
      <c r="B854" s="409"/>
      <c r="C854" s="409"/>
      <c r="D854" s="1"/>
      <c r="E854" s="1"/>
    </row>
    <row r="855" spans="1:5" ht="14.25" customHeight="1" x14ac:dyDescent="0.2">
      <c r="A855" s="1"/>
      <c r="B855" s="409"/>
      <c r="C855" s="409"/>
      <c r="D855" s="1"/>
      <c r="E855" s="1"/>
    </row>
    <row r="856" spans="1:5" ht="14.25" customHeight="1" x14ac:dyDescent="0.2">
      <c r="A856" s="1"/>
      <c r="B856" s="409"/>
      <c r="C856" s="409"/>
      <c r="D856" s="1"/>
      <c r="E856" s="1"/>
    </row>
    <row r="857" spans="1:5" ht="14.25" customHeight="1" x14ac:dyDescent="0.2">
      <c r="A857" s="1"/>
      <c r="B857" s="409"/>
      <c r="C857" s="409"/>
      <c r="D857" s="1"/>
      <c r="E857" s="1"/>
    </row>
    <row r="858" spans="1:5" ht="14.25" customHeight="1" x14ac:dyDescent="0.2">
      <c r="A858" s="1"/>
      <c r="B858" s="409"/>
      <c r="C858" s="409"/>
      <c r="D858" s="1"/>
      <c r="E858" s="1"/>
    </row>
    <row r="859" spans="1:5" ht="14.25" customHeight="1" x14ac:dyDescent="0.2">
      <c r="A859" s="1"/>
      <c r="B859" s="409"/>
      <c r="C859" s="409"/>
      <c r="D859" s="1"/>
      <c r="E859" s="1"/>
    </row>
    <row r="860" spans="1:5" ht="14.25" customHeight="1" x14ac:dyDescent="0.2">
      <c r="A860" s="1"/>
      <c r="B860" s="409"/>
      <c r="C860" s="409"/>
      <c r="D860" s="1"/>
      <c r="E860" s="1"/>
    </row>
    <row r="861" spans="1:5" ht="14.25" customHeight="1" x14ac:dyDescent="0.2">
      <c r="A861" s="1"/>
      <c r="B861" s="409"/>
      <c r="C861" s="409"/>
      <c r="D861" s="1"/>
      <c r="E861" s="1"/>
    </row>
    <row r="862" spans="1:5" ht="14.25" customHeight="1" x14ac:dyDescent="0.2">
      <c r="A862" s="1"/>
      <c r="B862" s="409"/>
      <c r="C862" s="409"/>
      <c r="D862" s="1"/>
      <c r="E862" s="1"/>
    </row>
    <row r="863" spans="1:5" ht="14.25" customHeight="1" x14ac:dyDescent="0.2">
      <c r="A863" s="1"/>
      <c r="B863" s="409"/>
      <c r="C863" s="409"/>
      <c r="D863" s="1"/>
      <c r="E863" s="1"/>
    </row>
    <row r="864" spans="1:5" ht="14.25" customHeight="1" x14ac:dyDescent="0.2">
      <c r="A864" s="1"/>
      <c r="B864" s="409"/>
      <c r="C864" s="409"/>
      <c r="D864" s="1"/>
      <c r="E864" s="1"/>
    </row>
    <row r="865" spans="1:5" ht="14.25" customHeight="1" x14ac:dyDescent="0.2">
      <c r="A865" s="1"/>
      <c r="B865" s="409"/>
      <c r="C865" s="409"/>
      <c r="D865" s="1"/>
      <c r="E865" s="1"/>
    </row>
    <row r="866" spans="1:5" ht="14.25" customHeight="1" x14ac:dyDescent="0.2">
      <c r="A866" s="1"/>
      <c r="B866" s="409"/>
      <c r="C866" s="409"/>
      <c r="D866" s="1"/>
      <c r="E866" s="1"/>
    </row>
    <row r="867" spans="1:5" ht="14.25" customHeight="1" x14ac:dyDescent="0.2">
      <c r="A867" s="1"/>
      <c r="B867" s="409"/>
      <c r="C867" s="409"/>
      <c r="D867" s="1"/>
      <c r="E867" s="1"/>
    </row>
    <row r="868" spans="1:5" ht="14.25" customHeight="1" x14ac:dyDescent="0.2">
      <c r="A868" s="1"/>
      <c r="B868" s="409"/>
      <c r="C868" s="409"/>
      <c r="D868" s="1"/>
      <c r="E868" s="1"/>
    </row>
    <row r="869" spans="1:5" ht="14.25" customHeight="1" x14ac:dyDescent="0.2">
      <c r="A869" s="1"/>
      <c r="B869" s="409"/>
      <c r="C869" s="409"/>
      <c r="D869" s="1"/>
      <c r="E869" s="1"/>
    </row>
    <row r="870" spans="1:5" ht="14.25" customHeight="1" x14ac:dyDescent="0.2">
      <c r="A870" s="1"/>
      <c r="B870" s="409"/>
      <c r="C870" s="409"/>
      <c r="D870" s="1"/>
      <c r="E870" s="1"/>
    </row>
    <row r="871" spans="1:5" ht="14.25" customHeight="1" x14ac:dyDescent="0.2">
      <c r="A871" s="1"/>
      <c r="B871" s="409"/>
      <c r="C871" s="409"/>
      <c r="D871" s="1"/>
      <c r="E871" s="1"/>
    </row>
    <row r="872" spans="1:5" ht="14.25" customHeight="1" x14ac:dyDescent="0.2">
      <c r="A872" s="1"/>
      <c r="B872" s="409"/>
      <c r="C872" s="409"/>
      <c r="D872" s="1"/>
      <c r="E872" s="1"/>
    </row>
    <row r="873" spans="1:5" ht="14.25" customHeight="1" x14ac:dyDescent="0.2">
      <c r="A873" s="1"/>
      <c r="B873" s="409"/>
      <c r="C873" s="409"/>
      <c r="D873" s="1"/>
      <c r="E873" s="1"/>
    </row>
    <row r="874" spans="1:5" ht="14.25" customHeight="1" x14ac:dyDescent="0.2">
      <c r="A874" s="1"/>
      <c r="B874" s="409"/>
      <c r="C874" s="409"/>
      <c r="D874" s="1"/>
      <c r="E874" s="1"/>
    </row>
    <row r="875" spans="1:5" ht="14.25" customHeight="1" x14ac:dyDescent="0.2">
      <c r="A875" s="1"/>
      <c r="B875" s="409"/>
      <c r="C875" s="409"/>
      <c r="D875" s="1"/>
      <c r="E875" s="1"/>
    </row>
    <row r="876" spans="1:5" ht="14.25" customHeight="1" x14ac:dyDescent="0.2">
      <c r="A876" s="1"/>
      <c r="B876" s="409"/>
      <c r="C876" s="409"/>
      <c r="D876" s="1"/>
      <c r="E876" s="1"/>
    </row>
    <row r="877" spans="1:5" ht="14.25" customHeight="1" x14ac:dyDescent="0.2">
      <c r="A877" s="1"/>
      <c r="B877" s="409"/>
      <c r="C877" s="409"/>
      <c r="D877" s="1"/>
      <c r="E877" s="1"/>
    </row>
    <row r="878" spans="1:5" ht="14.25" customHeight="1" x14ac:dyDescent="0.2">
      <c r="A878" s="1"/>
      <c r="B878" s="409"/>
      <c r="C878" s="409"/>
      <c r="D878" s="1"/>
      <c r="E878" s="1"/>
    </row>
    <row r="879" spans="1:5" ht="14.25" customHeight="1" x14ac:dyDescent="0.2">
      <c r="A879" s="1"/>
      <c r="B879" s="409"/>
      <c r="C879" s="409"/>
      <c r="D879" s="1"/>
      <c r="E879" s="1"/>
    </row>
    <row r="880" spans="1:5" ht="14.25" customHeight="1" x14ac:dyDescent="0.2">
      <c r="A880" s="1"/>
      <c r="B880" s="409"/>
      <c r="C880" s="409"/>
      <c r="D880" s="1"/>
      <c r="E880" s="1"/>
    </row>
    <row r="881" spans="1:5" ht="14.25" customHeight="1" x14ac:dyDescent="0.2">
      <c r="A881" s="1"/>
      <c r="B881" s="409"/>
      <c r="C881" s="409"/>
      <c r="D881" s="1"/>
      <c r="E881" s="1"/>
    </row>
    <row r="882" spans="1:5" ht="14.25" customHeight="1" x14ac:dyDescent="0.2">
      <c r="A882" s="1"/>
      <c r="B882" s="409"/>
      <c r="C882" s="409"/>
      <c r="D882" s="1"/>
      <c r="E882" s="1"/>
    </row>
    <row r="883" spans="1:5" ht="14.25" customHeight="1" x14ac:dyDescent="0.2">
      <c r="A883" s="1"/>
      <c r="B883" s="409"/>
      <c r="C883" s="409"/>
      <c r="D883" s="1"/>
      <c r="E883" s="1"/>
    </row>
    <row r="884" spans="1:5" ht="14.25" customHeight="1" x14ac:dyDescent="0.2">
      <c r="A884" s="1"/>
      <c r="B884" s="409"/>
      <c r="C884" s="409"/>
      <c r="D884" s="1"/>
      <c r="E884" s="1"/>
    </row>
    <row r="885" spans="1:5" ht="14.25" customHeight="1" x14ac:dyDescent="0.2">
      <c r="A885" s="1"/>
      <c r="B885" s="409"/>
      <c r="C885" s="409"/>
      <c r="D885" s="1"/>
      <c r="E885" s="1"/>
    </row>
    <row r="886" spans="1:5" ht="14.25" customHeight="1" x14ac:dyDescent="0.2">
      <c r="A886" s="1"/>
      <c r="B886" s="409"/>
      <c r="C886" s="409"/>
      <c r="D886" s="1"/>
      <c r="E886" s="1"/>
    </row>
    <row r="887" spans="1:5" ht="14.25" customHeight="1" x14ac:dyDescent="0.2">
      <c r="A887" s="1"/>
      <c r="B887" s="409"/>
      <c r="C887" s="409"/>
      <c r="D887" s="1"/>
      <c r="E887" s="1"/>
    </row>
    <row r="888" spans="1:5" ht="14.25" customHeight="1" x14ac:dyDescent="0.2">
      <c r="A888" s="1"/>
      <c r="B888" s="409"/>
      <c r="C888" s="409"/>
      <c r="D888" s="1"/>
      <c r="E888" s="1"/>
    </row>
    <row r="889" spans="1:5" ht="14.25" customHeight="1" x14ac:dyDescent="0.2">
      <c r="A889" s="1"/>
      <c r="B889" s="409"/>
      <c r="C889" s="409"/>
      <c r="D889" s="1"/>
      <c r="E889" s="1"/>
    </row>
    <row r="890" spans="1:5" ht="14.25" customHeight="1" x14ac:dyDescent="0.2">
      <c r="A890" s="1"/>
      <c r="B890" s="409"/>
      <c r="C890" s="409"/>
      <c r="D890" s="1"/>
      <c r="E890" s="1"/>
    </row>
    <row r="891" spans="1:5" ht="14.25" customHeight="1" x14ac:dyDescent="0.2">
      <c r="A891" s="1"/>
      <c r="B891" s="409"/>
      <c r="C891" s="409"/>
      <c r="D891" s="1"/>
      <c r="E891" s="1"/>
    </row>
    <row r="892" spans="1:5" ht="14.25" customHeight="1" x14ac:dyDescent="0.2">
      <c r="A892" s="1"/>
      <c r="B892" s="409"/>
      <c r="C892" s="409"/>
      <c r="D892" s="1"/>
      <c r="E892" s="1"/>
    </row>
    <row r="893" spans="1:5" ht="14.25" customHeight="1" x14ac:dyDescent="0.2">
      <c r="A893" s="1"/>
      <c r="B893" s="409"/>
      <c r="C893" s="409"/>
      <c r="D893" s="1"/>
      <c r="E893" s="1"/>
    </row>
    <row r="894" spans="1:5" ht="14.25" customHeight="1" x14ac:dyDescent="0.2">
      <c r="A894" s="1"/>
      <c r="B894" s="409"/>
      <c r="C894" s="409"/>
      <c r="D894" s="1"/>
      <c r="E894" s="1"/>
    </row>
    <row r="895" spans="1:5" ht="14.25" customHeight="1" x14ac:dyDescent="0.2">
      <c r="A895" s="1"/>
      <c r="B895" s="409"/>
      <c r="C895" s="409"/>
      <c r="D895" s="1"/>
      <c r="E895" s="1"/>
    </row>
    <row r="896" spans="1:5" ht="14.25" customHeight="1" x14ac:dyDescent="0.2">
      <c r="A896" s="1"/>
      <c r="B896" s="409"/>
      <c r="C896" s="409"/>
      <c r="D896" s="1"/>
      <c r="E896" s="1"/>
    </row>
    <row r="897" spans="1:5" ht="14.25" customHeight="1" x14ac:dyDescent="0.2">
      <c r="A897" s="1"/>
      <c r="B897" s="409"/>
      <c r="C897" s="409"/>
      <c r="D897" s="1"/>
      <c r="E897" s="1"/>
    </row>
    <row r="898" spans="1:5" ht="14.25" customHeight="1" x14ac:dyDescent="0.2">
      <c r="A898" s="1"/>
      <c r="B898" s="409"/>
      <c r="C898" s="409"/>
      <c r="D898" s="1"/>
      <c r="E898" s="1"/>
    </row>
    <row r="899" spans="1:5" ht="14.25" customHeight="1" x14ac:dyDescent="0.2">
      <c r="A899" s="1"/>
      <c r="B899" s="409"/>
      <c r="C899" s="409"/>
      <c r="D899" s="1"/>
      <c r="E899" s="1"/>
    </row>
    <row r="900" spans="1:5" ht="14.25" customHeight="1" x14ac:dyDescent="0.2">
      <c r="A900" s="1"/>
      <c r="B900" s="409"/>
      <c r="C900" s="409"/>
      <c r="D900" s="1"/>
      <c r="E900" s="1"/>
    </row>
    <row r="901" spans="1:5" ht="14.25" customHeight="1" x14ac:dyDescent="0.2">
      <c r="A901" s="1"/>
      <c r="B901" s="409"/>
      <c r="C901" s="409"/>
      <c r="D901" s="1"/>
      <c r="E901" s="1"/>
    </row>
    <row r="902" spans="1:5" ht="14.25" customHeight="1" x14ac:dyDescent="0.2">
      <c r="A902" s="1"/>
      <c r="B902" s="409"/>
      <c r="C902" s="409"/>
      <c r="D902" s="1"/>
      <c r="E902" s="1"/>
    </row>
    <row r="903" spans="1:5" ht="14.25" customHeight="1" x14ac:dyDescent="0.2">
      <c r="A903" s="1"/>
      <c r="B903" s="409"/>
      <c r="C903" s="409"/>
      <c r="D903" s="1"/>
      <c r="E903" s="1"/>
    </row>
    <row r="904" spans="1:5" ht="14.25" customHeight="1" x14ac:dyDescent="0.2">
      <c r="A904" s="1"/>
      <c r="B904" s="409"/>
      <c r="C904" s="409"/>
      <c r="D904" s="1"/>
      <c r="E904" s="1"/>
    </row>
    <row r="905" spans="1:5" ht="14.25" customHeight="1" x14ac:dyDescent="0.2">
      <c r="A905" s="1"/>
      <c r="B905" s="409"/>
      <c r="C905" s="409"/>
      <c r="D905" s="1"/>
      <c r="E905" s="1"/>
    </row>
    <row r="906" spans="1:5" ht="14.25" customHeight="1" x14ac:dyDescent="0.2">
      <c r="A906" s="1"/>
      <c r="B906" s="409"/>
      <c r="C906" s="409"/>
      <c r="D906" s="1"/>
      <c r="E906" s="1"/>
    </row>
    <row r="907" spans="1:5" ht="14.25" customHeight="1" x14ac:dyDescent="0.2">
      <c r="A907" s="1"/>
      <c r="B907" s="409"/>
      <c r="C907" s="409"/>
      <c r="D907" s="1"/>
      <c r="E907" s="1"/>
    </row>
    <row r="908" spans="1:5" ht="14.25" customHeight="1" x14ac:dyDescent="0.2">
      <c r="A908" s="1"/>
      <c r="B908" s="409"/>
      <c r="C908" s="409"/>
      <c r="D908" s="1"/>
      <c r="E908" s="1"/>
    </row>
    <row r="909" spans="1:5" ht="14.25" customHeight="1" x14ac:dyDescent="0.2">
      <c r="A909" s="1"/>
      <c r="B909" s="409"/>
      <c r="C909" s="409"/>
      <c r="D909" s="1"/>
      <c r="E909" s="1"/>
    </row>
    <row r="910" spans="1:5" ht="14.25" customHeight="1" x14ac:dyDescent="0.2">
      <c r="A910" s="1"/>
      <c r="B910" s="409"/>
      <c r="C910" s="409"/>
      <c r="D910" s="1"/>
      <c r="E910" s="1"/>
    </row>
    <row r="911" spans="1:5" ht="14.25" customHeight="1" x14ac:dyDescent="0.2">
      <c r="A911" s="1"/>
      <c r="B911" s="409"/>
      <c r="C911" s="409"/>
      <c r="D911" s="1"/>
      <c r="E911" s="1"/>
    </row>
    <row r="912" spans="1:5" ht="14.25" customHeight="1" x14ac:dyDescent="0.2">
      <c r="A912" s="1"/>
      <c r="B912" s="409"/>
      <c r="C912" s="409"/>
      <c r="D912" s="1"/>
      <c r="E912" s="1"/>
    </row>
    <row r="913" spans="1:5" ht="14.25" customHeight="1" x14ac:dyDescent="0.2">
      <c r="A913" s="1"/>
      <c r="B913" s="409"/>
      <c r="C913" s="409"/>
      <c r="D913" s="1"/>
      <c r="E913" s="1"/>
    </row>
    <row r="914" spans="1:5" ht="14.25" customHeight="1" x14ac:dyDescent="0.2">
      <c r="A914" s="1"/>
      <c r="B914" s="409"/>
      <c r="C914" s="409"/>
      <c r="D914" s="1"/>
      <c r="E914" s="1"/>
    </row>
    <row r="915" spans="1:5" ht="14.25" customHeight="1" x14ac:dyDescent="0.2">
      <c r="A915" s="1"/>
      <c r="B915" s="409"/>
      <c r="C915" s="409"/>
      <c r="D915" s="1"/>
      <c r="E915" s="1"/>
    </row>
    <row r="916" spans="1:5" ht="14.25" customHeight="1" x14ac:dyDescent="0.2">
      <c r="A916" s="1"/>
      <c r="B916" s="409"/>
      <c r="C916" s="409"/>
      <c r="D916" s="1"/>
      <c r="E916" s="1"/>
    </row>
    <row r="917" spans="1:5" ht="14.25" customHeight="1" x14ac:dyDescent="0.2">
      <c r="A917" s="1"/>
      <c r="B917" s="409"/>
      <c r="C917" s="409"/>
      <c r="D917" s="1"/>
      <c r="E917" s="1"/>
    </row>
    <row r="918" spans="1:5" ht="14.25" customHeight="1" x14ac:dyDescent="0.2">
      <c r="A918" s="1"/>
      <c r="B918" s="409"/>
      <c r="C918" s="409"/>
      <c r="D918" s="1"/>
      <c r="E918" s="1"/>
    </row>
    <row r="919" spans="1:5" ht="14.25" customHeight="1" x14ac:dyDescent="0.2">
      <c r="A919" s="1"/>
      <c r="B919" s="409"/>
      <c r="C919" s="409"/>
      <c r="D919" s="1"/>
      <c r="E919" s="1"/>
    </row>
    <row r="920" spans="1:5" ht="14.25" customHeight="1" x14ac:dyDescent="0.2">
      <c r="A920" s="1"/>
      <c r="B920" s="409"/>
      <c r="C920" s="409"/>
      <c r="D920" s="1"/>
      <c r="E920" s="1"/>
    </row>
    <row r="921" spans="1:5" ht="14.25" customHeight="1" x14ac:dyDescent="0.2">
      <c r="A921" s="1"/>
      <c r="B921" s="409"/>
      <c r="C921" s="409"/>
      <c r="D921" s="1"/>
      <c r="E921" s="1"/>
    </row>
    <row r="922" spans="1:5" ht="14.25" customHeight="1" x14ac:dyDescent="0.2">
      <c r="A922" s="1"/>
      <c r="B922" s="409"/>
      <c r="C922" s="409"/>
      <c r="D922" s="1"/>
      <c r="E922" s="1"/>
    </row>
    <row r="923" spans="1:5" ht="14.25" customHeight="1" x14ac:dyDescent="0.2">
      <c r="A923" s="1"/>
      <c r="B923" s="409"/>
      <c r="C923" s="409"/>
      <c r="D923" s="1"/>
      <c r="E923" s="1"/>
    </row>
    <row r="924" spans="1:5" ht="14.25" customHeight="1" x14ac:dyDescent="0.2">
      <c r="A924" s="1"/>
      <c r="B924" s="409"/>
      <c r="C924" s="409"/>
      <c r="D924" s="1"/>
      <c r="E924" s="1"/>
    </row>
    <row r="925" spans="1:5" ht="14.25" customHeight="1" x14ac:dyDescent="0.2">
      <c r="A925" s="1"/>
      <c r="B925" s="409"/>
      <c r="C925" s="409"/>
      <c r="D925" s="1"/>
      <c r="E925" s="1"/>
    </row>
    <row r="926" spans="1:5" ht="14.25" customHeight="1" x14ac:dyDescent="0.2">
      <c r="A926" s="1"/>
      <c r="B926" s="409"/>
      <c r="C926" s="409"/>
      <c r="D926" s="1"/>
      <c r="E926" s="1"/>
    </row>
    <row r="927" spans="1:5" ht="14.25" customHeight="1" x14ac:dyDescent="0.2">
      <c r="A927" s="1"/>
      <c r="B927" s="409"/>
      <c r="C927" s="409"/>
      <c r="D927" s="1"/>
      <c r="E927" s="1"/>
    </row>
    <row r="928" spans="1:5" ht="14.25" customHeight="1" x14ac:dyDescent="0.2">
      <c r="A928" s="1"/>
      <c r="B928" s="409"/>
      <c r="C928" s="409"/>
      <c r="D928" s="1"/>
      <c r="E928" s="1"/>
    </row>
    <row r="929" spans="1:5" ht="14.25" customHeight="1" x14ac:dyDescent="0.2">
      <c r="A929" s="1"/>
      <c r="B929" s="409"/>
      <c r="C929" s="409"/>
      <c r="D929" s="1"/>
      <c r="E929" s="1"/>
    </row>
    <row r="930" spans="1:5" ht="14.25" customHeight="1" x14ac:dyDescent="0.2">
      <c r="A930" s="1"/>
      <c r="B930" s="409"/>
      <c r="C930" s="409"/>
      <c r="D930" s="1"/>
      <c r="E930" s="1"/>
    </row>
    <row r="931" spans="1:5" ht="14.25" customHeight="1" x14ac:dyDescent="0.2">
      <c r="A931" s="1"/>
      <c r="B931" s="409"/>
      <c r="C931" s="409"/>
      <c r="D931" s="1"/>
      <c r="E931" s="1"/>
    </row>
    <row r="932" spans="1:5" ht="14.25" customHeight="1" x14ac:dyDescent="0.2">
      <c r="A932" s="1"/>
      <c r="B932" s="409"/>
      <c r="C932" s="409"/>
      <c r="D932" s="1"/>
      <c r="E932" s="1"/>
    </row>
    <row r="933" spans="1:5" ht="14.25" customHeight="1" x14ac:dyDescent="0.2">
      <c r="A933" s="1"/>
      <c r="B933" s="409"/>
      <c r="C933" s="409"/>
      <c r="D933" s="1"/>
      <c r="E933" s="1"/>
    </row>
    <row r="934" spans="1:5" ht="14.25" customHeight="1" x14ac:dyDescent="0.2">
      <c r="A934" s="1"/>
      <c r="B934" s="409"/>
      <c r="C934" s="409"/>
      <c r="D934" s="1"/>
      <c r="E934" s="1"/>
    </row>
    <row r="935" spans="1:5" ht="14.25" customHeight="1" x14ac:dyDescent="0.2">
      <c r="A935" s="1"/>
      <c r="B935" s="409"/>
      <c r="C935" s="409"/>
      <c r="D935" s="1"/>
      <c r="E935" s="1"/>
    </row>
    <row r="936" spans="1:5" ht="14.25" customHeight="1" x14ac:dyDescent="0.2">
      <c r="A936" s="1"/>
      <c r="B936" s="409"/>
      <c r="C936" s="409"/>
      <c r="D936" s="1"/>
      <c r="E936" s="1"/>
    </row>
    <row r="937" spans="1:5" ht="14.25" customHeight="1" x14ac:dyDescent="0.2">
      <c r="A937" s="1"/>
      <c r="B937" s="409"/>
      <c r="C937" s="409"/>
      <c r="D937" s="1"/>
      <c r="E937" s="1"/>
    </row>
    <row r="938" spans="1:5" ht="14.25" customHeight="1" x14ac:dyDescent="0.2">
      <c r="A938" s="1"/>
      <c r="B938" s="409"/>
      <c r="C938" s="409"/>
      <c r="D938" s="1"/>
      <c r="E938" s="1"/>
    </row>
    <row r="939" spans="1:5" ht="14.25" customHeight="1" x14ac:dyDescent="0.2">
      <c r="A939" s="1"/>
      <c r="B939" s="409"/>
      <c r="C939" s="409"/>
      <c r="D939" s="1"/>
      <c r="E939" s="1"/>
    </row>
    <row r="940" spans="1:5" ht="14.25" customHeight="1" x14ac:dyDescent="0.2">
      <c r="A940" s="1"/>
      <c r="B940" s="409"/>
      <c r="C940" s="409"/>
      <c r="D940" s="1"/>
      <c r="E940" s="1"/>
    </row>
    <row r="941" spans="1:5" ht="14.25" customHeight="1" x14ac:dyDescent="0.2">
      <c r="A941" s="1"/>
      <c r="B941" s="409"/>
      <c r="C941" s="409"/>
      <c r="D941" s="1"/>
      <c r="E941" s="1"/>
    </row>
    <row r="942" spans="1:5" ht="14.25" customHeight="1" x14ac:dyDescent="0.2">
      <c r="A942" s="1"/>
      <c r="B942" s="409"/>
      <c r="C942" s="409"/>
      <c r="D942" s="1"/>
      <c r="E942" s="1"/>
    </row>
    <row r="943" spans="1:5" ht="14.25" customHeight="1" x14ac:dyDescent="0.2">
      <c r="A943" s="1"/>
      <c r="B943" s="409"/>
      <c r="C943" s="409"/>
      <c r="D943" s="1"/>
      <c r="E943" s="1"/>
    </row>
    <row r="944" spans="1:5" ht="14.25" customHeight="1" x14ac:dyDescent="0.2">
      <c r="A944" s="1"/>
      <c r="B944" s="409"/>
      <c r="C944" s="409"/>
      <c r="D944" s="1"/>
      <c r="E944" s="1"/>
    </row>
    <row r="945" spans="1:5" ht="14.25" customHeight="1" x14ac:dyDescent="0.2">
      <c r="A945" s="1"/>
      <c r="B945" s="409"/>
      <c r="C945" s="409"/>
      <c r="D945" s="1"/>
      <c r="E945" s="1"/>
    </row>
    <row r="946" spans="1:5" ht="14.25" customHeight="1" x14ac:dyDescent="0.2">
      <c r="A946" s="1"/>
      <c r="B946" s="409"/>
      <c r="C946" s="409"/>
      <c r="D946" s="1"/>
      <c r="E946" s="1"/>
    </row>
    <row r="947" spans="1:5" ht="14.25" customHeight="1" x14ac:dyDescent="0.2">
      <c r="A947" s="1"/>
      <c r="B947" s="409"/>
      <c r="C947" s="409"/>
      <c r="D947" s="1"/>
      <c r="E947" s="1"/>
    </row>
    <row r="948" spans="1:5" ht="14.25" customHeight="1" x14ac:dyDescent="0.2">
      <c r="A948" s="1"/>
      <c r="B948" s="409"/>
      <c r="C948" s="409"/>
      <c r="D948" s="1"/>
      <c r="E948" s="1"/>
    </row>
    <row r="949" spans="1:5" ht="14.25" customHeight="1" x14ac:dyDescent="0.2">
      <c r="A949" s="1"/>
      <c r="B949" s="409"/>
      <c r="C949" s="409"/>
      <c r="D949" s="1"/>
      <c r="E949" s="1"/>
    </row>
    <row r="950" spans="1:5" ht="14.25" customHeight="1" x14ac:dyDescent="0.2">
      <c r="A950" s="1"/>
      <c r="B950" s="409"/>
      <c r="C950" s="409"/>
      <c r="D950" s="1"/>
      <c r="E950" s="1"/>
    </row>
    <row r="951" spans="1:5" ht="14.25" customHeight="1" x14ac:dyDescent="0.2">
      <c r="A951" s="1"/>
      <c r="B951" s="409"/>
      <c r="C951" s="409"/>
      <c r="D951" s="1"/>
      <c r="E951" s="1"/>
    </row>
    <row r="952" spans="1:5" ht="14.25" customHeight="1" x14ac:dyDescent="0.2">
      <c r="A952" s="1"/>
      <c r="B952" s="409"/>
      <c r="C952" s="409"/>
      <c r="D952" s="1"/>
      <c r="E952" s="1"/>
    </row>
    <row r="953" spans="1:5" ht="14.25" customHeight="1" x14ac:dyDescent="0.2">
      <c r="A953" s="1"/>
      <c r="B953" s="409"/>
      <c r="C953" s="409"/>
      <c r="D953" s="1"/>
      <c r="E953" s="1"/>
    </row>
    <row r="954" spans="1:5" ht="14.25" customHeight="1" x14ac:dyDescent="0.2">
      <c r="A954" s="1"/>
      <c r="B954" s="409"/>
      <c r="C954" s="409"/>
      <c r="D954" s="1"/>
      <c r="E954" s="1"/>
    </row>
    <row r="955" spans="1:5" ht="14.25" customHeight="1" x14ac:dyDescent="0.2">
      <c r="A955" s="1"/>
      <c r="B955" s="409"/>
      <c r="C955" s="409"/>
      <c r="D955" s="1"/>
      <c r="E955" s="1"/>
    </row>
    <row r="956" spans="1:5" ht="14.25" customHeight="1" x14ac:dyDescent="0.2">
      <c r="A956" s="1"/>
      <c r="B956" s="409"/>
      <c r="C956" s="409"/>
      <c r="D956" s="1"/>
      <c r="E956" s="1"/>
    </row>
    <row r="957" spans="1:5" ht="14.25" customHeight="1" x14ac:dyDescent="0.2">
      <c r="A957" s="1"/>
      <c r="B957" s="409"/>
      <c r="C957" s="409"/>
      <c r="D957" s="1"/>
      <c r="E957" s="1"/>
    </row>
    <row r="958" spans="1:5" ht="14.25" customHeight="1" x14ac:dyDescent="0.2">
      <c r="A958" s="1"/>
      <c r="B958" s="409"/>
      <c r="C958" s="409"/>
      <c r="D958" s="1"/>
      <c r="E958" s="1"/>
    </row>
    <row r="959" spans="1:5" ht="14.25" customHeight="1" x14ac:dyDescent="0.2">
      <c r="A959" s="1"/>
      <c r="B959" s="409"/>
      <c r="C959" s="409"/>
      <c r="D959" s="1"/>
      <c r="E959" s="1"/>
    </row>
    <row r="960" spans="1:5" ht="14.25" customHeight="1" x14ac:dyDescent="0.2">
      <c r="A960" s="1"/>
      <c r="B960" s="409"/>
      <c r="C960" s="409"/>
      <c r="D960" s="1"/>
      <c r="E960" s="1"/>
    </row>
    <row r="961" spans="1:5" ht="14.25" customHeight="1" x14ac:dyDescent="0.2">
      <c r="A961" s="1"/>
      <c r="B961" s="409"/>
      <c r="C961" s="409"/>
      <c r="D961" s="1"/>
      <c r="E961" s="1"/>
    </row>
    <row r="962" spans="1:5" ht="14.25" customHeight="1" x14ac:dyDescent="0.2">
      <c r="A962" s="1"/>
      <c r="B962" s="409"/>
      <c r="C962" s="409"/>
      <c r="D962" s="1"/>
      <c r="E962" s="1"/>
    </row>
    <row r="963" spans="1:5" ht="14.25" customHeight="1" x14ac:dyDescent="0.2">
      <c r="A963" s="1"/>
      <c r="B963" s="409"/>
      <c r="C963" s="409"/>
      <c r="D963" s="1"/>
      <c r="E963" s="1"/>
    </row>
    <row r="964" spans="1:5" ht="14.25" customHeight="1" x14ac:dyDescent="0.2">
      <c r="A964" s="1"/>
      <c r="B964" s="409"/>
      <c r="C964" s="409"/>
      <c r="D964" s="1"/>
      <c r="E964" s="1"/>
    </row>
    <row r="965" spans="1:5" ht="14.25" customHeight="1" x14ac:dyDescent="0.2">
      <c r="A965" s="1"/>
      <c r="B965" s="409"/>
      <c r="C965" s="409"/>
      <c r="D965" s="1"/>
      <c r="E965" s="1"/>
    </row>
    <row r="966" spans="1:5" ht="14.25" customHeight="1" x14ac:dyDescent="0.2">
      <c r="A966" s="1"/>
      <c r="B966" s="409"/>
      <c r="C966" s="409"/>
      <c r="D966" s="1"/>
      <c r="E966" s="1"/>
    </row>
    <row r="967" spans="1:5" ht="14.25" customHeight="1" x14ac:dyDescent="0.2">
      <c r="A967" s="1"/>
      <c r="B967" s="409"/>
      <c r="C967" s="409"/>
      <c r="D967" s="1"/>
      <c r="E967" s="1"/>
    </row>
    <row r="968" spans="1:5" ht="14.25" customHeight="1" x14ac:dyDescent="0.2">
      <c r="A968" s="1"/>
      <c r="B968" s="409"/>
      <c r="C968" s="409"/>
      <c r="D968" s="1"/>
      <c r="E968" s="1"/>
    </row>
    <row r="969" spans="1:5" ht="14.25" customHeight="1" x14ac:dyDescent="0.2">
      <c r="A969" s="1"/>
      <c r="B969" s="409"/>
      <c r="C969" s="409"/>
      <c r="D969" s="1"/>
      <c r="E969" s="1"/>
    </row>
    <row r="970" spans="1:5" ht="14.25" customHeight="1" x14ac:dyDescent="0.2">
      <c r="A970" s="1"/>
      <c r="B970" s="409"/>
      <c r="C970" s="409"/>
      <c r="D970" s="1"/>
      <c r="E970" s="1"/>
    </row>
    <row r="971" spans="1:5" ht="14.25" customHeight="1" x14ac:dyDescent="0.2">
      <c r="A971" s="1"/>
      <c r="B971" s="409"/>
      <c r="C971" s="409"/>
      <c r="D971" s="1"/>
      <c r="E971" s="1"/>
    </row>
    <row r="972" spans="1:5" ht="14.25" customHeight="1" x14ac:dyDescent="0.2">
      <c r="A972" s="1"/>
      <c r="B972" s="409"/>
      <c r="C972" s="409"/>
      <c r="D972" s="1"/>
      <c r="E972" s="1"/>
    </row>
    <row r="973" spans="1:5" ht="14.25" customHeight="1" x14ac:dyDescent="0.2">
      <c r="A973" s="1"/>
      <c r="B973" s="409"/>
      <c r="C973" s="409"/>
      <c r="D973" s="1"/>
      <c r="E973" s="1"/>
    </row>
    <row r="974" spans="1:5" ht="14.25" customHeight="1" x14ac:dyDescent="0.2">
      <c r="A974" s="1"/>
      <c r="B974" s="409"/>
      <c r="C974" s="409"/>
      <c r="D974" s="1"/>
      <c r="E974" s="1"/>
    </row>
    <row r="975" spans="1:5" ht="14.25" customHeight="1" x14ac:dyDescent="0.2">
      <c r="A975" s="1"/>
      <c r="B975" s="409"/>
      <c r="C975" s="409"/>
      <c r="D975" s="1"/>
      <c r="E975" s="1"/>
    </row>
    <row r="976" spans="1:5" ht="14.25" customHeight="1" x14ac:dyDescent="0.2">
      <c r="A976" s="1"/>
      <c r="B976" s="409"/>
      <c r="C976" s="409"/>
      <c r="D976" s="1"/>
      <c r="E976" s="1"/>
    </row>
    <row r="977" spans="1:5" ht="14.25" customHeight="1" x14ac:dyDescent="0.2">
      <c r="A977" s="1"/>
      <c r="B977" s="409"/>
      <c r="C977" s="409"/>
      <c r="D977" s="1"/>
      <c r="E977" s="1"/>
    </row>
    <row r="978" spans="1:5" ht="14.25" customHeight="1" x14ac:dyDescent="0.2">
      <c r="A978" s="1"/>
      <c r="B978" s="409"/>
      <c r="C978" s="409"/>
      <c r="D978" s="1"/>
      <c r="E978" s="1"/>
    </row>
    <row r="979" spans="1:5" ht="14.25" customHeight="1" x14ac:dyDescent="0.2">
      <c r="A979" s="1"/>
      <c r="B979" s="409"/>
      <c r="C979" s="409"/>
      <c r="D979" s="1"/>
      <c r="E979" s="1"/>
    </row>
    <row r="980" spans="1:5" ht="14.25" customHeight="1" x14ac:dyDescent="0.2">
      <c r="A980" s="1"/>
      <c r="B980" s="409"/>
      <c r="C980" s="409"/>
      <c r="D980" s="1"/>
      <c r="E980" s="1"/>
    </row>
    <row r="981" spans="1:5" ht="14.25" customHeight="1" x14ac:dyDescent="0.2">
      <c r="A981" s="1"/>
      <c r="B981" s="409"/>
      <c r="C981" s="409"/>
      <c r="D981" s="1"/>
      <c r="E981" s="1"/>
    </row>
    <row r="982" spans="1:5" ht="14.25" customHeight="1" x14ac:dyDescent="0.2">
      <c r="A982" s="1"/>
      <c r="B982" s="409"/>
      <c r="C982" s="409"/>
      <c r="D982" s="1"/>
      <c r="E982" s="1"/>
    </row>
    <row r="983" spans="1:5" ht="14.25" customHeight="1" x14ac:dyDescent="0.2">
      <c r="A983" s="1"/>
      <c r="B983" s="409"/>
      <c r="C983" s="409"/>
      <c r="D983" s="1"/>
      <c r="E983" s="1"/>
    </row>
    <row r="984" spans="1:5" ht="14.25" customHeight="1" x14ac:dyDescent="0.2">
      <c r="A984" s="1"/>
      <c r="B984" s="409"/>
      <c r="C984" s="409"/>
      <c r="D984" s="1"/>
      <c r="E984" s="1"/>
    </row>
    <row r="985" spans="1:5" ht="14.25" customHeight="1" x14ac:dyDescent="0.2">
      <c r="A985" s="1"/>
      <c r="B985" s="409"/>
      <c r="C985" s="409"/>
      <c r="D985" s="1"/>
      <c r="E985" s="1"/>
    </row>
    <row r="986" spans="1:5" ht="14.25" customHeight="1" x14ac:dyDescent="0.2">
      <c r="A986" s="1"/>
      <c r="B986" s="409"/>
      <c r="C986" s="409"/>
      <c r="D986" s="1"/>
      <c r="E986" s="1"/>
    </row>
    <row r="987" spans="1:5" ht="14.25" customHeight="1" x14ac:dyDescent="0.2">
      <c r="A987" s="1"/>
      <c r="B987" s="409"/>
      <c r="C987" s="409"/>
      <c r="D987" s="1"/>
      <c r="E987" s="1"/>
    </row>
    <row r="988" spans="1:5" ht="14.25" customHeight="1" x14ac:dyDescent="0.2">
      <c r="A988" s="1"/>
      <c r="B988" s="409"/>
      <c r="C988" s="409"/>
      <c r="D988" s="1"/>
      <c r="E988" s="1"/>
    </row>
    <row r="989" spans="1:5" ht="14.25" customHeight="1" x14ac:dyDescent="0.2">
      <c r="A989" s="1"/>
      <c r="B989" s="409"/>
      <c r="C989" s="409"/>
      <c r="D989" s="1"/>
      <c r="E989" s="1"/>
    </row>
    <row r="990" spans="1:5" ht="14.25" customHeight="1" x14ac:dyDescent="0.2">
      <c r="A990" s="1"/>
      <c r="B990" s="409"/>
      <c r="C990" s="409"/>
      <c r="D990" s="1"/>
      <c r="E990" s="1"/>
    </row>
    <row r="991" spans="1:5" ht="14.25" customHeight="1" x14ac:dyDescent="0.2">
      <c r="A991" s="1"/>
      <c r="B991" s="409"/>
      <c r="C991" s="409"/>
      <c r="D991" s="1"/>
      <c r="E991" s="1"/>
    </row>
    <row r="992" spans="1:5" ht="14.25" customHeight="1" x14ac:dyDescent="0.2">
      <c r="A992" s="1"/>
      <c r="B992" s="409"/>
      <c r="C992" s="409"/>
      <c r="D992" s="1"/>
      <c r="E992" s="1"/>
    </row>
    <row r="993" spans="1:5" ht="14.25" customHeight="1" x14ac:dyDescent="0.2">
      <c r="A993" s="1"/>
      <c r="B993" s="409"/>
      <c r="C993" s="409"/>
      <c r="D993" s="1"/>
      <c r="E993" s="1"/>
    </row>
    <row r="994" spans="1:5" ht="14.25" customHeight="1" x14ac:dyDescent="0.2">
      <c r="A994" s="1"/>
      <c r="B994" s="409"/>
      <c r="C994" s="409"/>
      <c r="D994" s="1"/>
      <c r="E994" s="1"/>
    </row>
    <row r="995" spans="1:5" ht="14.25" customHeight="1" x14ac:dyDescent="0.2">
      <c r="A995" s="1"/>
      <c r="B995" s="409"/>
      <c r="C995" s="409"/>
      <c r="D995" s="1"/>
      <c r="E995" s="1"/>
    </row>
    <row r="996" spans="1:5" ht="14.25" customHeight="1" x14ac:dyDescent="0.2">
      <c r="A996" s="1"/>
      <c r="B996" s="409"/>
      <c r="C996" s="409"/>
      <c r="D996" s="1"/>
      <c r="E996" s="1"/>
    </row>
    <row r="997" spans="1:5" ht="14.25" customHeight="1" x14ac:dyDescent="0.2">
      <c r="A997" s="1"/>
      <c r="B997" s="409"/>
      <c r="C997" s="409"/>
      <c r="D997" s="1"/>
      <c r="E997" s="1"/>
    </row>
    <row r="998" spans="1:5" ht="14.25" customHeight="1" x14ac:dyDescent="0.2">
      <c r="A998" s="1"/>
      <c r="B998" s="409"/>
      <c r="C998" s="409"/>
      <c r="D998" s="1"/>
      <c r="E998" s="1"/>
    </row>
    <row r="999" spans="1:5" ht="14.25" customHeight="1" x14ac:dyDescent="0.2">
      <c r="A999" s="1"/>
      <c r="B999" s="409"/>
      <c r="C999" s="409"/>
      <c r="D999" s="1"/>
      <c r="E999" s="1"/>
    </row>
  </sheetData>
  <autoFilter ref="A1:E16" xr:uid="{00000000-0009-0000-0000-000004000000}"/>
  <mergeCells count="2">
    <mergeCell ref="A18:E18"/>
    <mergeCell ref="A19:E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5" defaultRowHeight="39" customHeight="1" x14ac:dyDescent="0.2"/>
  <cols>
    <col min="1" max="2" width="19.5" style="47" customWidth="1"/>
    <col min="3" max="3" width="38.5" style="50" customWidth="1"/>
    <col min="4" max="4" width="43.5" style="50" customWidth="1"/>
    <col min="5" max="5" width="53.5" style="50" customWidth="1"/>
    <col min="6" max="8" width="13.5" style="51" customWidth="1"/>
    <col min="9" max="9" width="13.5" style="48" customWidth="1"/>
    <col min="10" max="10" width="28.5" style="49" customWidth="1"/>
    <col min="11" max="11" width="37.5" style="52" customWidth="1"/>
    <col min="12" max="12" width="38.1640625" style="52" customWidth="1"/>
    <col min="13" max="13" width="35.83203125" style="52" customWidth="1"/>
    <col min="14" max="17" width="28.5" style="52" customWidth="1"/>
    <col min="18" max="18" width="28.5" style="53" customWidth="1"/>
    <col min="19" max="22" width="12.83203125" style="51" customWidth="1"/>
    <col min="23" max="23" width="129.5" style="54" customWidth="1"/>
    <col min="24" max="24" width="81" style="8" customWidth="1"/>
    <col min="25" max="16384" width="11.5" style="8"/>
  </cols>
  <sheetData>
    <row r="1" spans="1:24" ht="59" customHeight="1" x14ac:dyDescent="0.2">
      <c r="A1" s="816" t="s">
        <v>631</v>
      </c>
      <c r="B1" s="816"/>
      <c r="C1" s="816"/>
      <c r="D1" s="816"/>
      <c r="E1" s="816"/>
      <c r="F1" s="816"/>
      <c r="G1" s="816"/>
      <c r="H1" s="816"/>
      <c r="I1" s="816"/>
      <c r="J1" s="816"/>
      <c r="K1" s="816"/>
      <c r="L1" s="816"/>
      <c r="M1" s="816"/>
      <c r="N1" s="816"/>
      <c r="O1" s="816"/>
      <c r="P1" s="816"/>
      <c r="Q1" s="816"/>
      <c r="R1" s="816"/>
      <c r="S1" s="816"/>
      <c r="T1" s="816"/>
      <c r="U1" s="816"/>
      <c r="V1" s="816"/>
      <c r="W1" s="816"/>
    </row>
    <row r="2" spans="1:24" s="10" customFormat="1" ht="39" customHeight="1" x14ac:dyDescent="0.2">
      <c r="A2" s="817" t="s">
        <v>632</v>
      </c>
      <c r="B2" s="817" t="s">
        <v>633</v>
      </c>
      <c r="C2" s="818" t="s">
        <v>411</v>
      </c>
      <c r="D2" s="818" t="s">
        <v>634</v>
      </c>
      <c r="E2" s="818" t="s">
        <v>635</v>
      </c>
      <c r="F2" s="819" t="s">
        <v>636</v>
      </c>
      <c r="G2" s="819"/>
      <c r="H2" s="819"/>
      <c r="I2" s="819"/>
      <c r="J2" s="820" t="s">
        <v>637</v>
      </c>
      <c r="K2" s="820" t="s">
        <v>638</v>
      </c>
      <c r="L2" s="820"/>
      <c r="M2" s="814" t="s">
        <v>639</v>
      </c>
      <c r="N2" s="814" t="s">
        <v>640</v>
      </c>
      <c r="O2" s="814" t="s">
        <v>641</v>
      </c>
      <c r="P2" s="814" t="s">
        <v>642</v>
      </c>
      <c r="Q2" s="815" t="s">
        <v>643</v>
      </c>
      <c r="R2" s="815" t="s">
        <v>644</v>
      </c>
      <c r="S2" s="815" t="s">
        <v>645</v>
      </c>
      <c r="T2" s="815"/>
      <c r="U2" s="815"/>
      <c r="V2" s="815"/>
      <c r="W2" s="821" t="s">
        <v>569</v>
      </c>
      <c r="X2" s="809" t="s">
        <v>646</v>
      </c>
    </row>
    <row r="3" spans="1:24" s="10" customFormat="1" ht="117.75" customHeight="1" x14ac:dyDescent="0.2">
      <c r="A3" s="817"/>
      <c r="B3" s="817"/>
      <c r="C3" s="818"/>
      <c r="D3" s="818"/>
      <c r="E3" s="818"/>
      <c r="F3" s="11" t="s">
        <v>647</v>
      </c>
      <c r="G3" s="11" t="s">
        <v>648</v>
      </c>
      <c r="H3" s="11" t="s">
        <v>649</v>
      </c>
      <c r="I3" s="11" t="s">
        <v>650</v>
      </c>
      <c r="J3" s="820"/>
      <c r="K3" s="820"/>
      <c r="L3" s="820"/>
      <c r="M3" s="814"/>
      <c r="N3" s="814"/>
      <c r="O3" s="814"/>
      <c r="P3" s="814"/>
      <c r="Q3" s="815"/>
      <c r="R3" s="815"/>
      <c r="S3" s="9">
        <v>2023</v>
      </c>
      <c r="T3" s="9">
        <v>2024</v>
      </c>
      <c r="U3" s="9">
        <v>2025</v>
      </c>
      <c r="V3" s="9">
        <v>2026</v>
      </c>
      <c r="W3" s="821"/>
      <c r="X3" s="809"/>
    </row>
    <row r="4" spans="1:24" ht="407.25" hidden="1" customHeight="1" x14ac:dyDescent="0.2">
      <c r="A4" s="12" t="s">
        <v>651</v>
      </c>
      <c r="B4" s="12" t="s">
        <v>652</v>
      </c>
      <c r="C4" s="12" t="s">
        <v>653</v>
      </c>
      <c r="D4" s="13" t="s">
        <v>654</v>
      </c>
      <c r="E4" s="12" t="s">
        <v>655</v>
      </c>
      <c r="F4" s="810" t="s">
        <v>656</v>
      </c>
      <c r="G4" s="810" t="s">
        <v>657</v>
      </c>
      <c r="H4" s="810" t="s">
        <v>658</v>
      </c>
      <c r="I4" s="810" t="s">
        <v>659</v>
      </c>
      <c r="J4" s="14" t="s">
        <v>660</v>
      </c>
      <c r="K4" s="811" t="s">
        <v>661</v>
      </c>
      <c r="L4" s="800"/>
      <c r="M4" s="14" t="s">
        <v>662</v>
      </c>
      <c r="N4" s="14" t="s">
        <v>663</v>
      </c>
      <c r="O4" s="14" t="s">
        <v>664</v>
      </c>
      <c r="P4" s="14" t="s">
        <v>665</v>
      </c>
      <c r="Q4" s="14" t="s">
        <v>666</v>
      </c>
      <c r="R4" s="14" t="s">
        <v>667</v>
      </c>
      <c r="S4" s="800" t="s">
        <v>668</v>
      </c>
      <c r="T4" s="800"/>
      <c r="U4" s="800"/>
      <c r="V4" s="800"/>
      <c r="W4" s="15"/>
      <c r="X4" s="16"/>
    </row>
    <row r="5" spans="1:24" ht="106.5" customHeight="1" x14ac:dyDescent="0.2">
      <c r="A5" s="800" t="s">
        <v>669</v>
      </c>
      <c r="B5" s="801" t="s">
        <v>670</v>
      </c>
      <c r="C5" s="804" t="s">
        <v>671</v>
      </c>
      <c r="D5" s="804" t="s">
        <v>622</v>
      </c>
      <c r="E5" s="805" t="s">
        <v>413</v>
      </c>
      <c r="F5" s="810"/>
      <c r="G5" s="810"/>
      <c r="H5" s="810"/>
      <c r="I5" s="810"/>
      <c r="J5" s="17" t="s">
        <v>672</v>
      </c>
      <c r="K5" s="17" t="s">
        <v>673</v>
      </c>
      <c r="L5" s="17" t="s">
        <v>674</v>
      </c>
      <c r="M5" s="17" t="s">
        <v>675</v>
      </c>
      <c r="N5" s="18" t="s">
        <v>676</v>
      </c>
      <c r="O5" s="19">
        <v>1</v>
      </c>
      <c r="P5" s="18">
        <v>1</v>
      </c>
      <c r="Q5" s="20" t="s">
        <v>176</v>
      </c>
      <c r="R5" s="21" t="s">
        <v>677</v>
      </c>
      <c r="S5" s="17">
        <v>0</v>
      </c>
      <c r="T5" s="17" t="s">
        <v>678</v>
      </c>
      <c r="U5" s="17" t="s">
        <v>679</v>
      </c>
      <c r="V5" s="17" t="s">
        <v>680</v>
      </c>
      <c r="W5" s="22" t="s">
        <v>681</v>
      </c>
      <c r="X5" s="23" t="s">
        <v>682</v>
      </c>
    </row>
    <row r="6" spans="1:24" ht="99" customHeight="1" x14ac:dyDescent="0.2">
      <c r="A6" s="800"/>
      <c r="B6" s="802"/>
      <c r="C6" s="804"/>
      <c r="D6" s="804"/>
      <c r="E6" s="806"/>
      <c r="F6" s="810"/>
      <c r="G6" s="810"/>
      <c r="H6" s="810"/>
      <c r="I6" s="810"/>
      <c r="J6" s="799" t="s">
        <v>683</v>
      </c>
      <c r="K6" s="17" t="s">
        <v>684</v>
      </c>
      <c r="L6" s="17" t="s">
        <v>115</v>
      </c>
      <c r="M6" s="17" t="s">
        <v>685</v>
      </c>
      <c r="N6" s="18" t="s">
        <v>686</v>
      </c>
      <c r="O6" s="18">
        <v>4</v>
      </c>
      <c r="P6" s="18">
        <v>16</v>
      </c>
      <c r="Q6" s="18" t="s">
        <v>110</v>
      </c>
      <c r="R6" s="24" t="s">
        <v>687</v>
      </c>
      <c r="S6" s="18">
        <v>4</v>
      </c>
      <c r="T6" s="18">
        <v>4</v>
      </c>
      <c r="U6" s="18">
        <v>4</v>
      </c>
      <c r="V6" s="18">
        <v>4</v>
      </c>
      <c r="W6" s="22" t="s">
        <v>688</v>
      </c>
      <c r="X6" s="25" t="s">
        <v>689</v>
      </c>
    </row>
    <row r="7" spans="1:24" ht="117.75" customHeight="1" x14ac:dyDescent="0.2">
      <c r="A7" s="800"/>
      <c r="B7" s="802"/>
      <c r="C7" s="804"/>
      <c r="D7" s="804"/>
      <c r="E7" s="806"/>
      <c r="F7" s="810"/>
      <c r="G7" s="810"/>
      <c r="H7" s="810"/>
      <c r="I7" s="810"/>
      <c r="J7" s="799"/>
      <c r="K7" s="17" t="s">
        <v>690</v>
      </c>
      <c r="L7" s="17" t="s">
        <v>691</v>
      </c>
      <c r="M7" s="17" t="s">
        <v>692</v>
      </c>
      <c r="N7" s="18" t="s">
        <v>693</v>
      </c>
      <c r="O7" s="18">
        <v>2</v>
      </c>
      <c r="P7" s="18">
        <v>10</v>
      </c>
      <c r="Q7" s="18" t="s">
        <v>110</v>
      </c>
      <c r="R7" s="24" t="s">
        <v>687</v>
      </c>
      <c r="S7" s="18">
        <v>4</v>
      </c>
      <c r="T7" s="18">
        <v>2</v>
      </c>
      <c r="U7" s="18">
        <v>2</v>
      </c>
      <c r="V7" s="18">
        <v>2</v>
      </c>
      <c r="W7" s="26" t="s">
        <v>694</v>
      </c>
      <c r="X7" s="25" t="s">
        <v>695</v>
      </c>
    </row>
    <row r="8" spans="1:24" ht="56" x14ac:dyDescent="0.2">
      <c r="A8" s="800"/>
      <c r="B8" s="802"/>
      <c r="C8" s="798"/>
      <c r="D8" s="798"/>
      <c r="E8" s="798"/>
      <c r="F8" s="810"/>
      <c r="G8" s="810"/>
      <c r="H8" s="810"/>
      <c r="I8" s="810"/>
      <c r="J8" s="799" t="s">
        <v>683</v>
      </c>
      <c r="K8" s="17" t="s">
        <v>684</v>
      </c>
      <c r="L8" s="17" t="s">
        <v>696</v>
      </c>
      <c r="M8" s="27" t="s">
        <v>697</v>
      </c>
      <c r="N8" s="28" t="s">
        <v>698</v>
      </c>
      <c r="O8" s="28">
        <v>0</v>
      </c>
      <c r="P8" s="28">
        <v>6</v>
      </c>
      <c r="Q8" s="28" t="s">
        <v>176</v>
      </c>
      <c r="R8" s="29" t="s">
        <v>205</v>
      </c>
      <c r="S8" s="30">
        <v>3</v>
      </c>
      <c r="T8" s="30">
        <v>1</v>
      </c>
      <c r="U8" s="30">
        <v>1</v>
      </c>
      <c r="V8" s="30">
        <v>1</v>
      </c>
      <c r="W8" s="26" t="s">
        <v>699</v>
      </c>
      <c r="X8" s="31" t="s">
        <v>700</v>
      </c>
    </row>
    <row r="9" spans="1:24" ht="75.75" customHeight="1" x14ac:dyDescent="0.2">
      <c r="A9" s="800"/>
      <c r="B9" s="802"/>
      <c r="C9" s="798"/>
      <c r="D9" s="798"/>
      <c r="E9" s="798"/>
      <c r="F9" s="810"/>
      <c r="G9" s="810"/>
      <c r="H9" s="810"/>
      <c r="I9" s="810"/>
      <c r="J9" s="799"/>
      <c r="K9" s="17" t="s">
        <v>684</v>
      </c>
      <c r="L9" s="17" t="s">
        <v>696</v>
      </c>
      <c r="M9" s="812" t="s">
        <v>701</v>
      </c>
      <c r="N9" s="813" t="s">
        <v>702</v>
      </c>
      <c r="O9" s="795">
        <v>0</v>
      </c>
      <c r="P9" s="796">
        <v>0.1</v>
      </c>
      <c r="Q9" s="795" t="s">
        <v>703</v>
      </c>
      <c r="R9" s="797" t="s">
        <v>205</v>
      </c>
      <c r="S9" s="787">
        <v>1.7999999999999999E-2</v>
      </c>
      <c r="T9" s="787">
        <v>2.5000000000000001E-2</v>
      </c>
      <c r="U9" s="787">
        <v>2.7E-2</v>
      </c>
      <c r="V9" s="787">
        <v>0.03</v>
      </c>
      <c r="W9" s="788" t="s">
        <v>704</v>
      </c>
      <c r="X9" s="790" t="s">
        <v>705</v>
      </c>
    </row>
    <row r="10" spans="1:24" ht="40.5" customHeight="1" x14ac:dyDescent="0.2">
      <c r="A10" s="800"/>
      <c r="B10" s="802"/>
      <c r="C10" s="798"/>
      <c r="D10" s="798"/>
      <c r="E10" s="798"/>
      <c r="F10" s="810"/>
      <c r="G10" s="810"/>
      <c r="H10" s="810"/>
      <c r="I10" s="810"/>
      <c r="J10" s="799"/>
      <c r="K10" s="17" t="s">
        <v>706</v>
      </c>
      <c r="L10" s="17" t="s">
        <v>116</v>
      </c>
      <c r="M10" s="812"/>
      <c r="N10" s="813"/>
      <c r="O10" s="795"/>
      <c r="P10" s="796"/>
      <c r="Q10" s="795"/>
      <c r="R10" s="797"/>
      <c r="S10" s="787"/>
      <c r="T10" s="787"/>
      <c r="U10" s="787"/>
      <c r="V10" s="787"/>
      <c r="W10" s="789"/>
      <c r="X10" s="791"/>
    </row>
    <row r="11" spans="1:24" ht="203.25" customHeight="1" x14ac:dyDescent="0.2">
      <c r="A11" s="800"/>
      <c r="B11" s="802"/>
      <c r="C11" s="792" t="s">
        <v>707</v>
      </c>
      <c r="D11" s="792" t="s">
        <v>487</v>
      </c>
      <c r="E11" s="792" t="s">
        <v>415</v>
      </c>
      <c r="F11" s="810"/>
      <c r="G11" s="810"/>
      <c r="H11" s="810"/>
      <c r="I11" s="810"/>
      <c r="J11" s="17" t="s">
        <v>683</v>
      </c>
      <c r="K11" s="17" t="s">
        <v>684</v>
      </c>
      <c r="L11" s="17" t="s">
        <v>115</v>
      </c>
      <c r="M11" s="18" t="s">
        <v>708</v>
      </c>
      <c r="N11" s="18" t="s">
        <v>709</v>
      </c>
      <c r="O11" s="18" t="s">
        <v>710</v>
      </c>
      <c r="P11" s="32">
        <v>1</v>
      </c>
      <c r="Q11" s="18" t="s">
        <v>703</v>
      </c>
      <c r="R11" s="24" t="s">
        <v>711</v>
      </c>
      <c r="S11" s="32">
        <v>0.2</v>
      </c>
      <c r="T11" s="32">
        <v>0.4</v>
      </c>
      <c r="U11" s="32">
        <v>0.2</v>
      </c>
      <c r="V11" s="32">
        <v>0.2</v>
      </c>
      <c r="W11" s="33" t="s">
        <v>712</v>
      </c>
      <c r="X11" s="34" t="s">
        <v>713</v>
      </c>
    </row>
    <row r="12" spans="1:24" ht="156" customHeight="1" x14ac:dyDescent="0.2">
      <c r="A12" s="800"/>
      <c r="B12" s="802"/>
      <c r="C12" s="792"/>
      <c r="D12" s="792"/>
      <c r="E12" s="792"/>
      <c r="F12" s="810"/>
      <c r="G12" s="810"/>
      <c r="H12" s="810"/>
      <c r="I12" s="810"/>
      <c r="J12" s="793" t="s">
        <v>672</v>
      </c>
      <c r="K12" s="17" t="s">
        <v>684</v>
      </c>
      <c r="L12" s="17" t="s">
        <v>115</v>
      </c>
      <c r="M12" s="18" t="s">
        <v>714</v>
      </c>
      <c r="N12" s="18" t="s">
        <v>715</v>
      </c>
      <c r="O12" s="18" t="s">
        <v>710</v>
      </c>
      <c r="P12" s="18">
        <v>1</v>
      </c>
      <c r="Q12" s="18" t="s">
        <v>110</v>
      </c>
      <c r="R12" s="24" t="s">
        <v>711</v>
      </c>
      <c r="S12" s="35">
        <v>0</v>
      </c>
      <c r="T12" s="35">
        <v>0.25</v>
      </c>
      <c r="U12" s="35">
        <v>0.6</v>
      </c>
      <c r="V12" s="35">
        <v>1</v>
      </c>
      <c r="W12" s="33" t="s">
        <v>716</v>
      </c>
      <c r="X12" s="34" t="s">
        <v>717</v>
      </c>
    </row>
    <row r="13" spans="1:24" ht="279" customHeight="1" x14ac:dyDescent="0.2">
      <c r="A13" s="800"/>
      <c r="B13" s="802"/>
      <c r="C13" s="792"/>
      <c r="D13" s="792"/>
      <c r="E13" s="792"/>
      <c r="F13" s="810"/>
      <c r="G13" s="810"/>
      <c r="H13" s="810"/>
      <c r="I13" s="810"/>
      <c r="J13" s="794"/>
      <c r="K13" s="17" t="s">
        <v>673</v>
      </c>
      <c r="L13" s="17" t="s">
        <v>718</v>
      </c>
      <c r="M13" s="17" t="s">
        <v>719</v>
      </c>
      <c r="N13" s="18" t="s">
        <v>720</v>
      </c>
      <c r="O13" s="18" t="s">
        <v>710</v>
      </c>
      <c r="P13" s="18">
        <v>7</v>
      </c>
      <c r="Q13" s="18" t="s">
        <v>110</v>
      </c>
      <c r="R13" s="24" t="s">
        <v>711</v>
      </c>
      <c r="S13" s="18">
        <v>2</v>
      </c>
      <c r="T13" s="18">
        <v>2</v>
      </c>
      <c r="U13" s="18" t="s">
        <v>721</v>
      </c>
      <c r="V13" s="18">
        <v>1</v>
      </c>
      <c r="W13" s="33" t="s">
        <v>722</v>
      </c>
      <c r="X13" s="34" t="s">
        <v>723</v>
      </c>
    </row>
    <row r="14" spans="1:24" ht="217" customHeight="1" x14ac:dyDescent="0.2">
      <c r="A14" s="800"/>
      <c r="B14" s="802"/>
      <c r="C14" s="792"/>
      <c r="D14" s="792"/>
      <c r="E14" s="792"/>
      <c r="F14" s="810"/>
      <c r="G14" s="810"/>
      <c r="H14" s="810"/>
      <c r="I14" s="810"/>
      <c r="J14" s="17" t="s">
        <v>724</v>
      </c>
      <c r="K14" s="17" t="s">
        <v>690</v>
      </c>
      <c r="L14" s="17" t="s">
        <v>725</v>
      </c>
      <c r="M14" s="18" t="s">
        <v>726</v>
      </c>
      <c r="N14" s="18" t="s">
        <v>709</v>
      </c>
      <c r="O14" s="19" t="s">
        <v>727</v>
      </c>
      <c r="P14" s="32">
        <v>1</v>
      </c>
      <c r="Q14" s="18" t="s">
        <v>703</v>
      </c>
      <c r="R14" s="24" t="s">
        <v>711</v>
      </c>
      <c r="S14" s="32">
        <v>0.3</v>
      </c>
      <c r="T14" s="32">
        <v>0.25</v>
      </c>
      <c r="U14" s="32">
        <v>0.25</v>
      </c>
      <c r="V14" s="32">
        <v>0.2</v>
      </c>
      <c r="W14" s="33" t="s">
        <v>728</v>
      </c>
      <c r="X14" s="36" t="s">
        <v>729</v>
      </c>
    </row>
    <row r="15" spans="1:24" ht="150" customHeight="1" x14ac:dyDescent="0.2">
      <c r="A15" s="800"/>
      <c r="B15" s="802"/>
      <c r="C15" s="807" t="s">
        <v>730</v>
      </c>
      <c r="D15" s="807" t="s">
        <v>627</v>
      </c>
      <c r="E15" s="807" t="s">
        <v>416</v>
      </c>
      <c r="F15" s="810"/>
      <c r="G15" s="810"/>
      <c r="H15" s="810"/>
      <c r="I15" s="810"/>
      <c r="J15" s="17" t="s">
        <v>731</v>
      </c>
      <c r="K15" s="17" t="s">
        <v>673</v>
      </c>
      <c r="L15" s="17" t="s">
        <v>732</v>
      </c>
      <c r="M15" s="17" t="s">
        <v>733</v>
      </c>
      <c r="N15" s="18" t="s">
        <v>734</v>
      </c>
      <c r="O15" s="37">
        <v>40200</v>
      </c>
      <c r="P15" s="18">
        <v>130000</v>
      </c>
      <c r="Q15" s="18" t="s">
        <v>110</v>
      </c>
      <c r="R15" s="24" t="s">
        <v>735</v>
      </c>
      <c r="S15" s="18">
        <v>30000</v>
      </c>
      <c r="T15" s="18">
        <v>30000</v>
      </c>
      <c r="U15" s="18">
        <v>40000</v>
      </c>
      <c r="V15" s="18">
        <v>30000</v>
      </c>
      <c r="W15" s="38" t="s">
        <v>736</v>
      </c>
      <c r="X15" s="16"/>
    </row>
    <row r="16" spans="1:24" ht="114.75" customHeight="1" x14ac:dyDescent="0.2">
      <c r="A16" s="800"/>
      <c r="B16" s="802"/>
      <c r="C16" s="807"/>
      <c r="D16" s="807"/>
      <c r="E16" s="807"/>
      <c r="F16" s="810"/>
      <c r="G16" s="810"/>
      <c r="H16" s="810"/>
      <c r="I16" s="810"/>
      <c r="J16" s="799" t="s">
        <v>683</v>
      </c>
      <c r="K16" s="17" t="s">
        <v>684</v>
      </c>
      <c r="L16" s="17" t="s">
        <v>737</v>
      </c>
      <c r="M16" s="17" t="s">
        <v>738</v>
      </c>
      <c r="N16" s="18" t="s">
        <v>739</v>
      </c>
      <c r="O16" s="17" t="s">
        <v>710</v>
      </c>
      <c r="P16" s="39">
        <v>20000</v>
      </c>
      <c r="Q16" s="18" t="s">
        <v>110</v>
      </c>
      <c r="R16" s="24" t="s">
        <v>735</v>
      </c>
      <c r="S16" s="39" t="s">
        <v>710</v>
      </c>
      <c r="T16" s="39">
        <f>(T15*20%)</f>
        <v>6000</v>
      </c>
      <c r="U16" s="39">
        <f t="shared" ref="U16:V16" si="0">(U15*20%)</f>
        <v>8000</v>
      </c>
      <c r="V16" s="39">
        <f t="shared" si="0"/>
        <v>6000</v>
      </c>
      <c r="W16" s="40" t="s">
        <v>740</v>
      </c>
      <c r="X16" s="16"/>
    </row>
    <row r="17" spans="1:24" ht="96" customHeight="1" x14ac:dyDescent="0.2">
      <c r="A17" s="800"/>
      <c r="B17" s="802"/>
      <c r="C17" s="807"/>
      <c r="D17" s="807"/>
      <c r="E17" s="807"/>
      <c r="F17" s="810"/>
      <c r="G17" s="810"/>
      <c r="H17" s="810"/>
      <c r="I17" s="810"/>
      <c r="J17" s="799"/>
      <c r="K17" s="17" t="s">
        <v>684</v>
      </c>
      <c r="L17" s="17" t="s">
        <v>737</v>
      </c>
      <c r="M17" s="17" t="s">
        <v>741</v>
      </c>
      <c r="N17" s="18" t="s">
        <v>742</v>
      </c>
      <c r="O17" s="18" t="s">
        <v>710</v>
      </c>
      <c r="P17" s="18">
        <v>32</v>
      </c>
      <c r="Q17" s="18" t="s">
        <v>110</v>
      </c>
      <c r="R17" s="24" t="s">
        <v>735</v>
      </c>
      <c r="S17" s="18">
        <v>14</v>
      </c>
      <c r="T17" s="18">
        <v>20</v>
      </c>
      <c r="U17" s="18">
        <v>25</v>
      </c>
      <c r="V17" s="18">
        <v>15</v>
      </c>
      <c r="W17" s="40" t="s">
        <v>743</v>
      </c>
      <c r="X17" s="16"/>
    </row>
    <row r="18" spans="1:24" ht="210" customHeight="1" x14ac:dyDescent="0.2">
      <c r="A18" s="800"/>
      <c r="B18" s="802"/>
      <c r="C18" s="807"/>
      <c r="D18" s="808" t="s">
        <v>744</v>
      </c>
      <c r="E18" s="808" t="s">
        <v>417</v>
      </c>
      <c r="F18" s="810"/>
      <c r="G18" s="810"/>
      <c r="H18" s="810"/>
      <c r="I18" s="810"/>
      <c r="J18" s="17" t="s">
        <v>731</v>
      </c>
      <c r="K18" s="17" t="s">
        <v>690</v>
      </c>
      <c r="L18" s="17" t="s">
        <v>745</v>
      </c>
      <c r="M18" s="20" t="s">
        <v>746</v>
      </c>
      <c r="N18" s="20" t="s">
        <v>747</v>
      </c>
      <c r="O18" s="20" t="s">
        <v>748</v>
      </c>
      <c r="P18" s="41">
        <v>1</v>
      </c>
      <c r="Q18" s="20" t="s">
        <v>749</v>
      </c>
      <c r="R18" s="21" t="s">
        <v>750</v>
      </c>
      <c r="S18" s="41">
        <v>0.2</v>
      </c>
      <c r="T18" s="41">
        <v>0.8</v>
      </c>
      <c r="U18" s="42"/>
      <c r="V18" s="42"/>
      <c r="W18" s="43" t="s">
        <v>751</v>
      </c>
      <c r="X18" s="23" t="s">
        <v>752</v>
      </c>
    </row>
    <row r="19" spans="1:24" ht="96" customHeight="1" x14ac:dyDescent="0.2">
      <c r="A19" s="800"/>
      <c r="B19" s="802"/>
      <c r="C19" s="807"/>
      <c r="D19" s="808"/>
      <c r="E19" s="808"/>
      <c r="F19" s="810"/>
      <c r="G19" s="810"/>
      <c r="H19" s="810"/>
      <c r="I19" s="810"/>
      <c r="J19" s="17" t="s">
        <v>731</v>
      </c>
      <c r="K19" s="17" t="s">
        <v>690</v>
      </c>
      <c r="L19" s="17" t="s">
        <v>745</v>
      </c>
      <c r="M19" s="20" t="s">
        <v>753</v>
      </c>
      <c r="N19" s="20" t="s">
        <v>754</v>
      </c>
      <c r="O19" s="20" t="s">
        <v>755</v>
      </c>
      <c r="P19" s="41">
        <v>1</v>
      </c>
      <c r="Q19" s="20" t="s">
        <v>749</v>
      </c>
      <c r="R19" s="21" t="s">
        <v>756</v>
      </c>
      <c r="S19" s="20" t="s">
        <v>710</v>
      </c>
      <c r="T19" s="41">
        <v>0.3</v>
      </c>
      <c r="U19" s="41">
        <v>0.3</v>
      </c>
      <c r="V19" s="41">
        <v>0.4</v>
      </c>
      <c r="W19" s="44" t="s">
        <v>757</v>
      </c>
      <c r="X19" s="23" t="s">
        <v>758</v>
      </c>
    </row>
    <row r="20" spans="1:24" ht="120.75" customHeight="1" x14ac:dyDescent="0.2">
      <c r="A20" s="800"/>
      <c r="B20" s="803"/>
      <c r="C20" s="807"/>
      <c r="D20" s="808"/>
      <c r="E20" s="808"/>
      <c r="F20" s="810"/>
      <c r="G20" s="810"/>
      <c r="H20" s="810"/>
      <c r="I20" s="810"/>
      <c r="J20" s="17" t="s">
        <v>731</v>
      </c>
      <c r="K20" s="17" t="s">
        <v>673</v>
      </c>
      <c r="L20" s="17" t="s">
        <v>674</v>
      </c>
      <c r="M20" s="18" t="s">
        <v>759</v>
      </c>
      <c r="N20" s="18" t="s">
        <v>760</v>
      </c>
      <c r="O20" s="18">
        <v>0</v>
      </c>
      <c r="P20" s="18">
        <v>6</v>
      </c>
      <c r="Q20" s="19" t="s">
        <v>110</v>
      </c>
      <c r="R20" s="45" t="s">
        <v>677</v>
      </c>
      <c r="S20" s="18">
        <v>0</v>
      </c>
      <c r="T20" s="18">
        <v>2</v>
      </c>
      <c r="U20" s="18">
        <v>2</v>
      </c>
      <c r="V20" s="18">
        <v>2</v>
      </c>
      <c r="W20" s="19" t="s">
        <v>761</v>
      </c>
      <c r="X20" s="46" t="s">
        <v>762</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A7437-E6B8-479C-BDD3-09F29D42F416}">
  <ds:schemaRefs>
    <ds:schemaRef ds:uri="078d6b7f-86fb-47aa-a5fb-45a141d09143"/>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e82ca5b-96cf-4758-bde1-7c773396b7ec"/>
    <ds:schemaRef ds:uri="http://purl.org/dc/terms/"/>
    <ds:schemaRef ds:uri="http://purl.org/dc/elements/1.1/"/>
  </ds:schemaRefs>
</ds:datastoreItem>
</file>

<file path=customXml/itemProps2.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3CC1B-E3F8-41EE-95AB-A31392539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1. INDICE</vt:lpstr>
      <vt:lpstr>Instrucciones</vt:lpstr>
      <vt:lpstr>2. PAI 2025</vt:lpstr>
      <vt:lpstr>Entregables 2025</vt:lpstr>
      <vt:lpstr>Lista desplegable</vt:lpstr>
      <vt:lpstr>acciones Q3</vt:lpstr>
      <vt:lpstr>tablas q3</vt:lpstr>
      <vt:lpstr> Seguimiento</vt:lpstr>
      <vt:lpstr>4. Control de Ajustes PAI</vt:lpstr>
      <vt:lpstr>Control de Formato</vt:lpstr>
      <vt:lpstr>Objetivos Estratégicos</vt:lpstr>
      <vt:lpstr>Plataforma Estratégica</vt:lpstr>
      <vt:lpstr>'Objetivos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 Paez Diaz</cp:lastModifiedBy>
  <cp:revision/>
  <dcterms:created xsi:type="dcterms:W3CDTF">2023-12-14T00:58:08Z</dcterms:created>
  <dcterms:modified xsi:type="dcterms:W3CDTF">2025-01-01T13:05:55Z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