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mariapaezdiaz/Desktop/"/>
    </mc:Choice>
  </mc:AlternateContent>
  <xr:revisionPtr revIDLastSave="0" documentId="13_ncr:1_{DD84122B-42C0-804E-B416-269E2971BA46}" xr6:coauthVersionLast="47" xr6:coauthVersionMax="47" xr10:uidLastSave="{00000000-0000-0000-0000-000000000000}"/>
  <bookViews>
    <workbookView xWindow="0" yWindow="500" windowWidth="28800" windowHeight="16500" tabRatio="981" activeTab="2" xr2:uid="{206B20B5-D4A2-4E8B-BCBE-A3A8792FE880}"/>
  </bookViews>
  <sheets>
    <sheet name="1. INDICE" sheetId="20" r:id="rId1"/>
    <sheet name="Instrucciones" sheetId="23" r:id="rId2"/>
    <sheet name="2. PAI 2025" sheetId="2" r:id="rId3"/>
    <sheet name="Entregables 2025" sheetId="22" r:id="rId4"/>
    <sheet name="Lista desplegable" sheetId="21" state="hidden" r:id="rId5"/>
    <sheet name="acciones Q3" sheetId="15" state="hidden" r:id="rId6"/>
    <sheet name="tablas q3" sheetId="19" state="hidden" r:id="rId7"/>
    <sheet name=" Seguimiento" sheetId="18" state="hidden" r:id="rId8"/>
    <sheet name="4. Control de Ajustes PAI" sheetId="4" state="hidden" r:id="rId9"/>
    <sheet name="Control de Formato" sheetId="7" state="hidden" r:id="rId10"/>
    <sheet name="Objetivos Estratégicos" sheetId="5" state="hidden" r:id="rId11"/>
    <sheet name="Plataforma Estratégica" sheetId="11" state="hidden" r:id="rId12"/>
  </sheets>
  <externalReferences>
    <externalReference r:id="rId13"/>
  </externalReferences>
  <definedNames>
    <definedName name="_xlnm._FilterDatabase" localSheetId="7" hidden="1">' Seguimiento'!$A$40:$Y$93</definedName>
    <definedName name="_xlnm._FilterDatabase" localSheetId="2" hidden="1">'2. PAI 2025'!$A$1:$AG$22</definedName>
    <definedName name="_xlnm._FilterDatabase" localSheetId="10" hidden="1">'Objetivos Estratégicos'!$A$1:$E$16</definedName>
    <definedName name="_xlnm.Print_Area" localSheetId="10">'Objetivos Estratégicos'!$A$1:$E$26</definedName>
    <definedName name="Objetivos_">'Objetivos Estratégicos'!$D$2:$E$6</definedName>
    <definedName name="P1E">#REF!</definedName>
    <definedName name="Planes_ins" localSheetId="7">#REF!</definedName>
    <definedName name="Planes_ins" localSheetId="0">#REF!</definedName>
    <definedName name="Planes_i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9" i="2" l="1"/>
  <c r="U50" i="2"/>
  <c r="U51" i="2"/>
  <c r="U55" i="2"/>
  <c r="U52" i="2"/>
  <c r="U53" i="2"/>
  <c r="U54" i="2"/>
  <c r="Q49" i="2"/>
  <c r="Q50" i="2"/>
  <c r="Q51" i="2"/>
  <c r="Q55" i="2"/>
  <c r="Q52" i="2"/>
  <c r="Q53" i="2"/>
  <c r="Q54" i="2"/>
  <c r="M49" i="2"/>
  <c r="M50" i="2"/>
  <c r="M51" i="2"/>
  <c r="M55" i="2"/>
  <c r="M52" i="2"/>
  <c r="M53" i="2"/>
  <c r="M54" i="2"/>
  <c r="U34" i="2"/>
  <c r="M34" i="2"/>
  <c r="Q34" i="2"/>
  <c r="I34" i="2"/>
  <c r="I33" i="2"/>
  <c r="I49" i="2"/>
  <c r="I50" i="2"/>
  <c r="I51" i="2"/>
  <c r="I55" i="2"/>
  <c r="I52" i="2"/>
  <c r="I53" i="2"/>
  <c r="I54" i="2"/>
  <c r="Q48" i="2"/>
  <c r="G34" i="2" l="1"/>
  <c r="G51" i="2"/>
  <c r="G49" i="2"/>
  <c r="G50" i="2"/>
  <c r="G53" i="2"/>
  <c r="G52" i="2"/>
  <c r="G55" i="2"/>
  <c r="G54" i="2"/>
  <c r="M48" i="2" l="1"/>
  <c r="U37" i="2"/>
  <c r="U38" i="2"/>
  <c r="U39" i="2"/>
  <c r="U40" i="2"/>
  <c r="U41" i="2"/>
  <c r="U42" i="2"/>
  <c r="U43" i="2"/>
  <c r="U44" i="2"/>
  <c r="U45" i="2"/>
  <c r="U46" i="2"/>
  <c r="Q37" i="2"/>
  <c r="Q38" i="2"/>
  <c r="Q39" i="2"/>
  <c r="Q40" i="2"/>
  <c r="G40" i="2" s="1"/>
  <c r="Q41" i="2"/>
  <c r="Q42" i="2"/>
  <c r="Q43" i="2"/>
  <c r="Q44" i="2"/>
  <c r="Q45" i="2"/>
  <c r="Q46" i="2"/>
  <c r="M37" i="2"/>
  <c r="M38" i="2"/>
  <c r="G38" i="2" s="1"/>
  <c r="M39" i="2"/>
  <c r="M40" i="2"/>
  <c r="M41" i="2"/>
  <c r="M42" i="2"/>
  <c r="M43" i="2"/>
  <c r="M44" i="2"/>
  <c r="M45" i="2"/>
  <c r="M46" i="2"/>
  <c r="I37" i="2"/>
  <c r="I38" i="2"/>
  <c r="I39" i="2"/>
  <c r="I40" i="2"/>
  <c r="I41" i="2"/>
  <c r="I42" i="2"/>
  <c r="I43" i="2"/>
  <c r="I44" i="2"/>
  <c r="I45" i="2"/>
  <c r="I46" i="2"/>
  <c r="U36" i="2"/>
  <c r="Q36" i="2"/>
  <c r="M36" i="2"/>
  <c r="I36" i="2"/>
  <c r="U32" i="2"/>
  <c r="U33" i="2"/>
  <c r="Q32" i="2"/>
  <c r="Q33" i="2"/>
  <c r="M32" i="2"/>
  <c r="M33" i="2"/>
  <c r="I32" i="2"/>
  <c r="I31" i="2"/>
  <c r="M31" i="2"/>
  <c r="Q31" i="2"/>
  <c r="U31" i="2"/>
  <c r="U25" i="2"/>
  <c r="U26" i="2"/>
  <c r="U27" i="2"/>
  <c r="U29" i="2"/>
  <c r="U28" i="2"/>
  <c r="U24" i="2"/>
  <c r="Q25" i="2"/>
  <c r="Q26" i="2"/>
  <c r="Q27" i="2"/>
  <c r="Q29" i="2"/>
  <c r="Q28" i="2"/>
  <c r="Q24" i="2"/>
  <c r="M25" i="2"/>
  <c r="M26" i="2"/>
  <c r="M27" i="2"/>
  <c r="M29" i="2"/>
  <c r="M28" i="2"/>
  <c r="M24" i="2"/>
  <c r="I25" i="2"/>
  <c r="I26" i="2"/>
  <c r="I27" i="2"/>
  <c r="I29" i="2"/>
  <c r="I28" i="2"/>
  <c r="I24" i="2"/>
  <c r="U15" i="2"/>
  <c r="U16" i="2"/>
  <c r="U17" i="2"/>
  <c r="U18" i="2"/>
  <c r="U19" i="2"/>
  <c r="U20" i="2"/>
  <c r="U21" i="2"/>
  <c r="U22" i="2"/>
  <c r="Q15" i="2"/>
  <c r="Q16" i="2"/>
  <c r="Q17" i="2"/>
  <c r="Q18" i="2"/>
  <c r="Q19" i="2"/>
  <c r="Q20" i="2"/>
  <c r="Q21" i="2"/>
  <c r="Q22" i="2"/>
  <c r="I15" i="2"/>
  <c r="I16" i="2"/>
  <c r="I17" i="2"/>
  <c r="I18" i="2"/>
  <c r="I19" i="2"/>
  <c r="I20" i="2"/>
  <c r="I21" i="2"/>
  <c r="I22" i="2"/>
  <c r="U6" i="2"/>
  <c r="U7" i="2"/>
  <c r="U8" i="2"/>
  <c r="Q6" i="2"/>
  <c r="Q7" i="2"/>
  <c r="M6" i="2"/>
  <c r="M7" i="2"/>
  <c r="M8" i="2"/>
  <c r="I6" i="2"/>
  <c r="I7" i="2"/>
  <c r="I8" i="2"/>
  <c r="G8" i="2" s="1"/>
  <c r="I9" i="2"/>
  <c r="G9" i="2" s="1"/>
  <c r="I10" i="2"/>
  <c r="C20" i="22"/>
  <c r="F92" i="22"/>
  <c r="F91" i="22"/>
  <c r="G37" i="2" l="1"/>
  <c r="G39" i="2"/>
  <c r="G31" i="2"/>
  <c r="G33" i="2"/>
  <c r="G32" i="2"/>
  <c r="G6" i="2"/>
  <c r="G7" i="2"/>
  <c r="G24" i="2"/>
  <c r="G25" i="2"/>
  <c r="G41" i="2"/>
  <c r="G45" i="2"/>
  <c r="G42" i="2"/>
  <c r="G26" i="2"/>
  <c r="G46" i="2"/>
  <c r="G44" i="2"/>
  <c r="G43" i="2"/>
  <c r="G27" i="2"/>
  <c r="G28" i="2"/>
  <c r="G29" i="2"/>
  <c r="C127" i="22"/>
  <c r="C125" i="22"/>
  <c r="C122" i="22"/>
  <c r="C118" i="22"/>
  <c r="C115" i="22"/>
  <c r="C112" i="22"/>
  <c r="C109" i="22"/>
  <c r="C107" i="22"/>
  <c r="C104" i="22"/>
  <c r="C101" i="22"/>
  <c r="G36" i="2"/>
  <c r="U48" i="2"/>
  <c r="I48" i="2"/>
  <c r="G48" i="2" s="1"/>
  <c r="C96" i="22" l="1"/>
  <c r="C95" i="22"/>
  <c r="C93" i="22"/>
  <c r="B74" i="22" l="1"/>
  <c r="C74" i="22"/>
  <c r="B87" i="22"/>
  <c r="C87" i="22"/>
  <c r="B89" i="22"/>
  <c r="C89" i="22"/>
  <c r="B91" i="22"/>
  <c r="C91" i="22"/>
  <c r="B92" i="22"/>
  <c r="C92" i="22"/>
  <c r="C73" i="22"/>
  <c r="B73" i="22"/>
  <c r="C36" i="22" l="1"/>
  <c r="M22" i="2"/>
  <c r="G22" i="2" s="1"/>
  <c r="M21" i="2"/>
  <c r="G21" i="2" s="1"/>
  <c r="M20" i="2"/>
  <c r="G20" i="2" s="1"/>
  <c r="M19" i="2"/>
  <c r="G19" i="2" s="1"/>
  <c r="M18" i="2"/>
  <c r="G18" i="2" s="1"/>
  <c r="M17" i="2"/>
  <c r="G17" i="2" s="1"/>
  <c r="M16" i="2"/>
  <c r="G16" i="2" s="1"/>
  <c r="M15" i="2"/>
  <c r="G15" i="2" s="1"/>
  <c r="U14" i="2"/>
  <c r="Q14" i="2"/>
  <c r="M14" i="2"/>
  <c r="I14" i="2"/>
  <c r="G14" i="2" l="1"/>
  <c r="C24" i="22"/>
  <c r="C22" i="22"/>
  <c r="C21" i="22"/>
  <c r="C16" i="22"/>
  <c r="C13" i="22"/>
  <c r="C8" i="22"/>
  <c r="C3" i="22"/>
  <c r="B24" i="22"/>
  <c r="B22" i="22"/>
  <c r="B21" i="22"/>
  <c r="B16" i="22"/>
  <c r="B13" i="22"/>
  <c r="B8" i="22"/>
  <c r="B3" i="22"/>
  <c r="Q11" i="2"/>
  <c r="G11" i="2" s="1"/>
  <c r="U10" i="2"/>
  <c r="Q10" i="2"/>
  <c r="M10" i="2"/>
  <c r="G10" i="2" l="1"/>
  <c r="U12" i="2"/>
  <c r="Q12" i="2"/>
  <c r="M12" i="2"/>
  <c r="I12" i="2"/>
  <c r="G12" i="2" l="1"/>
  <c r="U5" i="2"/>
  <c r="Q5" i="2"/>
  <c r="M5" i="2"/>
  <c r="I5" i="2"/>
  <c r="G5" i="2" l="1"/>
  <c r="G42" i="18" s="1"/>
  <c r="C2" i="5"/>
  <c r="A36" i="21"/>
  <c r="D42" i="18"/>
  <c r="E42" i="18"/>
  <c r="F42" i="18"/>
  <c r="D43" i="18"/>
  <c r="E43" i="18"/>
  <c r="F43" i="18"/>
  <c r="G43" i="18"/>
  <c r="D44" i="18"/>
  <c r="E44" i="18"/>
  <c r="F44" i="18"/>
  <c r="G44" i="18"/>
  <c r="D45" i="18"/>
  <c r="E45" i="18"/>
  <c r="F45" i="18"/>
  <c r="G45" i="18"/>
  <c r="D46" i="18"/>
  <c r="E46" i="18"/>
  <c r="F46" i="18"/>
  <c r="G46" i="18"/>
  <c r="D47" i="18"/>
  <c r="E47" i="18"/>
  <c r="F47" i="18"/>
  <c r="G47" i="18"/>
  <c r="D48" i="18"/>
  <c r="E48" i="18"/>
  <c r="F48" i="18"/>
  <c r="G48" i="18"/>
  <c r="D41" i="18"/>
  <c r="E41" i="18"/>
  <c r="F41" i="18"/>
  <c r="G41" i="18"/>
  <c r="C42" i="18"/>
  <c r="C43" i="18"/>
  <c r="C44" i="18"/>
  <c r="C45" i="18"/>
  <c r="C46" i="18"/>
  <c r="C47" i="18"/>
  <c r="C48" i="18"/>
  <c r="C41" i="18"/>
  <c r="E4" i="18"/>
  <c r="L49" i="18" l="1"/>
  <c r="V49" i="18"/>
  <c r="U49" i="18"/>
  <c r="M49" i="18"/>
  <c r="W49" i="18"/>
  <c r="N49" i="18"/>
  <c r="O49" i="18"/>
  <c r="T49" i="18"/>
  <c r="L60" i="18"/>
  <c r="M60" i="18"/>
  <c r="V60" i="18"/>
  <c r="W60" i="18"/>
  <c r="N60" i="18"/>
  <c r="O60" i="18"/>
  <c r="T60" i="18"/>
  <c r="U60" i="18"/>
  <c r="D10" i="18"/>
  <c r="L9" i="18"/>
  <c r="N9" i="18" s="1"/>
  <c r="F9" i="18"/>
  <c r="H9" i="18" s="1"/>
  <c r="E9" i="18"/>
  <c r="L8" i="18"/>
  <c r="N8" i="18" s="1"/>
  <c r="F8" i="18"/>
  <c r="H8" i="18" s="1"/>
  <c r="E8" i="18"/>
  <c r="L7" i="18"/>
  <c r="N7" i="18" s="1"/>
  <c r="F7" i="18"/>
  <c r="H7" i="18" s="1"/>
  <c r="E7" i="18"/>
  <c r="L6" i="18"/>
  <c r="N6" i="18" s="1"/>
  <c r="F6" i="18"/>
  <c r="H6" i="18" s="1"/>
  <c r="E6" i="18"/>
  <c r="L5" i="18"/>
  <c r="N5" i="18" s="1"/>
  <c r="F5" i="18"/>
  <c r="H5" i="18" s="1"/>
  <c r="E5" i="18"/>
  <c r="L4" i="18"/>
  <c r="N4" i="18" s="1"/>
  <c r="F4" i="18"/>
  <c r="H4" i="18" s="1"/>
  <c r="G17" i="19"/>
  <c r="H10" i="18" l="1"/>
  <c r="E10" i="18"/>
  <c r="G10" i="18"/>
  <c r="E20" i="19"/>
  <c r="E14" i="19"/>
  <c r="E13" i="19"/>
  <c r="E12" i="19"/>
  <c r="E11" i="19"/>
  <c r="E10" i="19"/>
  <c r="E9" i="19"/>
  <c r="E8" i="19"/>
  <c r="E4" i="19"/>
  <c r="E3" i="19"/>
  <c r="E2" i="19"/>
  <c r="J5" i="18"/>
  <c r="J8" i="18"/>
  <c r="N93" i="18"/>
  <c r="M93" i="18"/>
  <c r="J9" i="18"/>
  <c r="J7" i="18"/>
  <c r="J6" i="18"/>
  <c r="U66" i="18"/>
  <c r="L66" i="18"/>
  <c r="J4" i="18"/>
  <c r="D42" i="15"/>
  <c r="L37" i="15"/>
  <c r="G36" i="15"/>
  <c r="G35" i="15"/>
  <c r="G34" i="15"/>
  <c r="G33" i="15"/>
  <c r="G32" i="15"/>
  <c r="G31" i="15"/>
  <c r="G30" i="15"/>
  <c r="G29" i="15"/>
  <c r="L26" i="15"/>
  <c r="G25" i="15"/>
  <c r="G24" i="15"/>
  <c r="G23" i="15"/>
  <c r="G22" i="15"/>
  <c r="L21" i="15"/>
  <c r="G20" i="15"/>
  <c r="L19" i="15"/>
  <c r="L16" i="15"/>
  <c r="G15" i="15"/>
  <c r="G14" i="15"/>
  <c r="G13" i="15"/>
  <c r="G12" i="15"/>
  <c r="G11" i="15"/>
  <c r="G10" i="15"/>
  <c r="G9" i="15"/>
  <c r="L7" i="15"/>
  <c r="G6" i="15"/>
  <c r="G5" i="15"/>
  <c r="G4" i="15"/>
  <c r="G3" i="15"/>
  <c r="J10" i="18" l="1"/>
  <c r="O93" i="18"/>
  <c r="I7" i="18"/>
  <c r="K7" i="18" s="1"/>
  <c r="U84" i="18"/>
  <c r="T93" i="18"/>
  <c r="I8" i="18"/>
  <c r="K8" i="18" s="1"/>
  <c r="I4" i="18"/>
  <c r="K4" i="18" s="1"/>
  <c r="O66" i="18"/>
  <c r="M66" i="18"/>
  <c r="N84" i="18"/>
  <c r="I9" i="18"/>
  <c r="K9" i="18" s="1"/>
  <c r="U93" i="18"/>
  <c r="T66" i="18"/>
  <c r="N66" i="18"/>
  <c r="L93" i="18"/>
  <c r="I5" i="18"/>
  <c r="K5" i="18" s="1"/>
  <c r="T84" i="18"/>
  <c r="L84" i="18"/>
  <c r="M84" i="18"/>
  <c r="O84" i="18"/>
  <c r="V66" i="18"/>
  <c r="W66" i="18"/>
  <c r="W93" i="18"/>
  <c r="V93" i="18"/>
  <c r="W84" i="18"/>
  <c r="V84" i="18"/>
  <c r="T75" i="18"/>
  <c r="U75" i="18"/>
  <c r="L75" i="18"/>
  <c r="V75" i="18"/>
  <c r="W75" i="18"/>
  <c r="M75" i="18"/>
  <c r="N75" i="18"/>
  <c r="O75" i="18"/>
  <c r="I6" i="18" l="1"/>
  <c r="K6" i="18" s="1"/>
  <c r="K10" i="18" s="1"/>
  <c r="A11" i="5" l="1"/>
  <c r="A12" i="5"/>
  <c r="V16" i="11"/>
  <c r="U16" i="11"/>
  <c r="T16" i="11"/>
  <c r="A2" i="5"/>
  <c r="A13" i="5" l="1"/>
  <c r="A14" i="5" s="1"/>
  <c r="A15" i="5" s="1"/>
  <c r="A1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marisol reina</author>
    <author>Maria Teresa Paez Diaz</author>
  </authors>
  <commentList>
    <comment ref="Y3" authorId="0" shapeId="0" xr:uid="{6658D08D-CC46-4AE7-AA80-317655C17AA1}">
      <text>
        <r>
          <rPr>
            <sz val="9"/>
            <color rgb="FF000000"/>
            <rFont val="Tahoma"/>
            <family val="2"/>
          </rPr>
          <t xml:space="preserve">El criterio debe alinearse a la actividad o producto formulado, recuerde ue este debe eser estratégico.
</t>
        </r>
      </text>
    </comment>
    <comment ref="D4" authorId="1" shapeId="0" xr:uid="{68505117-51C6-40A5-ACE3-66FEE5A61149}">
      <text>
        <r>
          <rPr>
            <sz val="12"/>
            <color theme="1"/>
            <rFont val="Calibri"/>
            <family val="2"/>
            <scheme val="minor"/>
          </rPr>
          <t>Describir y listar de manera General el entregable y diligenciar la pestaña de "Entregables 2025"</t>
        </r>
      </text>
    </comment>
    <comment ref="AB4" authorId="0" shapeId="0" xr:uid="{CD4D8D3C-FF7C-420D-ADDD-F71DC59544BF}">
      <text>
        <r>
          <rPr>
            <b/>
            <sz val="9"/>
            <color indexed="81"/>
            <rFont val="Tahoma"/>
            <family val="2"/>
          </rPr>
          <t>Nota. Alinear tanto la actividad como el producto formulado con los cinco (05) objetivos estratégicos de la Agencia.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marisol reina</author>
  </authors>
  <commentList>
    <comment ref="N1" authorId="0" shapeId="0" xr:uid="{9F9ACA7B-6F73-4A8A-B869-6F7E4CBAA66F}">
      <text>
        <r>
          <rPr>
            <sz val="9"/>
            <color indexed="81"/>
            <rFont val="Tahoma"/>
            <family val="2"/>
          </rPr>
          <t xml:space="preserve">El criterio debe alinearse a la actividad o producto formlulado, recuerde ue este debe eser estratégico.
</t>
        </r>
      </text>
    </comment>
    <comment ref="H2" authorId="0" shapeId="0" xr:uid="{1CC47069-0FE6-41B0-8C16-15B19526C421}">
      <text>
        <r>
          <rPr>
            <b/>
            <sz val="9"/>
            <color indexed="81"/>
            <rFont val="Tahoma"/>
            <family val="2"/>
          </rPr>
          <t>Nota: Asigne el peso de la meta en primer trimestre</t>
        </r>
        <r>
          <rPr>
            <sz val="9"/>
            <color indexed="81"/>
            <rFont val="Tahoma"/>
            <family val="2"/>
          </rPr>
          <t xml:space="preserve">
</t>
        </r>
      </text>
    </comment>
    <comment ref="I2" authorId="0" shapeId="0" xr:uid="{7AACB9CE-3ED3-48CF-A6B8-734D07674F38}">
      <text>
        <r>
          <rPr>
            <b/>
            <sz val="9"/>
            <color indexed="81"/>
            <rFont val="Tahoma"/>
            <family val="2"/>
          </rPr>
          <t xml:space="preserve">Nota: Asigne el avance al segundo trimestre </t>
        </r>
        <r>
          <rPr>
            <sz val="9"/>
            <color indexed="81"/>
            <rFont val="Tahoma"/>
            <family val="2"/>
          </rPr>
          <t xml:space="preserve">
</t>
        </r>
      </text>
    </comment>
    <comment ref="J2" authorId="0" shapeId="0" xr:uid="{B4173EC8-3418-44E6-862E-B3DDD21BE6DA}">
      <text>
        <r>
          <rPr>
            <b/>
            <sz val="9"/>
            <color indexed="81"/>
            <rFont val="Tahoma"/>
            <family val="2"/>
          </rPr>
          <t>Nota. Asigne el avance del tercer triestre del año</t>
        </r>
        <r>
          <rPr>
            <sz val="9"/>
            <color indexed="81"/>
            <rFont val="Tahoma"/>
            <family val="2"/>
          </rPr>
          <t xml:space="preserve">
</t>
        </r>
      </text>
    </comment>
    <comment ref="K2" authorId="0" shapeId="0" xr:uid="{6629DD5B-7132-4589-BDC5-A4334906616A}">
      <text>
        <r>
          <rPr>
            <b/>
            <sz val="9"/>
            <color indexed="81"/>
            <rFont val="Tahoma"/>
            <family val="2"/>
          </rPr>
          <t xml:space="preserve">Nota: Asigne el avance del cuarto trimestre del año </t>
        </r>
        <r>
          <rPr>
            <sz val="9"/>
            <color indexed="81"/>
            <rFont val="Tahoma"/>
            <family val="2"/>
          </rPr>
          <t xml:space="preserve">
</t>
        </r>
      </text>
    </comment>
    <comment ref="L2" authorId="0" shapeId="0" xr:uid="{EA15953E-E049-409A-BB27-BFC7ED6EFFC5}">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M2" authorId="0" shapeId="0" xr:uid="{F6905788-E752-426E-A462-5E3BABC0FC4A}">
      <text>
        <r>
          <rPr>
            <b/>
            <sz val="9"/>
            <color indexed="81"/>
            <rFont val="Tahoma"/>
            <family val="2"/>
          </rPr>
          <t>Nota. Alinear tanto la actividad como el producto formulado con los cinco (05) objetivos estratégicos de la Agencia.</t>
        </r>
      </text>
    </comment>
    <comment ref="N27" authorId="0" shapeId="0" xr:uid="{2E376F2A-E9ED-8D4D-B449-7992730416FB}">
      <text>
        <r>
          <rPr>
            <sz val="9"/>
            <color indexed="81"/>
            <rFont val="Tahoma"/>
            <family val="2"/>
          </rPr>
          <t xml:space="preserve">El criterio debe alinearse a la actividad o producto formlulado, recuerde ue este debe eser estratégico.
</t>
        </r>
      </text>
    </comment>
    <comment ref="H28" authorId="0" shapeId="0" xr:uid="{B97079B4-0994-AC41-A9F0-26D1165892F6}">
      <text>
        <r>
          <rPr>
            <b/>
            <sz val="9"/>
            <color indexed="81"/>
            <rFont val="Tahoma"/>
            <family val="2"/>
          </rPr>
          <t>Nota: Asigne el peso de la meta en primer trimestre</t>
        </r>
        <r>
          <rPr>
            <sz val="9"/>
            <color indexed="81"/>
            <rFont val="Tahoma"/>
            <family val="2"/>
          </rPr>
          <t xml:space="preserve">
</t>
        </r>
      </text>
    </comment>
    <comment ref="I28" authorId="0" shapeId="0" xr:uid="{764A8B3A-E8EC-FF45-84B3-5EF1A987EC1C}">
      <text>
        <r>
          <rPr>
            <b/>
            <sz val="9"/>
            <color indexed="81"/>
            <rFont val="Tahoma"/>
            <family val="2"/>
          </rPr>
          <t xml:space="preserve">Nota: Asigne el avance al segundo trimestre </t>
        </r>
        <r>
          <rPr>
            <sz val="9"/>
            <color indexed="81"/>
            <rFont val="Tahoma"/>
            <family val="2"/>
          </rPr>
          <t xml:space="preserve">
</t>
        </r>
      </text>
    </comment>
    <comment ref="J28" authorId="0" shapeId="0" xr:uid="{6EEFD1AC-FC2D-1749-B0C8-BF34335B827E}">
      <text>
        <r>
          <rPr>
            <b/>
            <sz val="9"/>
            <color indexed="81"/>
            <rFont val="Tahoma"/>
            <family val="2"/>
          </rPr>
          <t>Nota. Asigne el avance del tercer triestre del año</t>
        </r>
        <r>
          <rPr>
            <sz val="9"/>
            <color indexed="81"/>
            <rFont val="Tahoma"/>
            <family val="2"/>
          </rPr>
          <t xml:space="preserve">
</t>
        </r>
      </text>
    </comment>
    <comment ref="K28" authorId="0" shapeId="0" xr:uid="{D3E99A51-70A4-2E40-B3CA-C79DC51831FA}">
      <text>
        <r>
          <rPr>
            <b/>
            <sz val="9"/>
            <color indexed="81"/>
            <rFont val="Tahoma"/>
            <family val="2"/>
          </rPr>
          <t xml:space="preserve">Nota: Asigne el avance del cuarto trimestre del año </t>
        </r>
        <r>
          <rPr>
            <sz val="9"/>
            <color indexed="81"/>
            <rFont val="Tahoma"/>
            <family val="2"/>
          </rPr>
          <t xml:space="preserve">
</t>
        </r>
      </text>
    </comment>
    <comment ref="L28" authorId="0" shapeId="0" xr:uid="{5D6D5D14-288A-DE44-9401-280566171AF5}">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M28" authorId="0" shapeId="0" xr:uid="{C62ED2D0-3316-4442-B145-5EDF0347B0E7}">
      <text>
        <r>
          <rPr>
            <b/>
            <sz val="9"/>
            <color indexed="81"/>
            <rFont val="Tahoma"/>
            <family val="2"/>
          </rPr>
          <t>Nota. Alinear tanto la actividad como el producto formulado con los cinco (05) objetivos estratégicos de la Agencia.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marisol reina</author>
  </authors>
  <commentList>
    <comment ref="F1" authorId="0" shapeId="0" xr:uid="{D6A80FCF-8EE9-B94A-A8CD-4A40F92FBFA3}">
      <text>
        <r>
          <rPr>
            <b/>
            <sz val="9"/>
            <color indexed="81"/>
            <rFont val="Tahoma"/>
            <family val="2"/>
          </rPr>
          <t>Nota. Asigne el avance del tercer triestre del año</t>
        </r>
        <r>
          <rPr>
            <sz val="9"/>
            <color indexed="81"/>
            <rFont val="Tahoma"/>
            <family val="2"/>
          </rPr>
          <t xml:space="preserve">
</t>
        </r>
      </text>
    </comment>
    <comment ref="G1" authorId="0" shapeId="0" xr:uid="{B1789953-C452-8A41-B952-F33E9DDAAA79}">
      <text>
        <r>
          <rPr>
            <b/>
            <sz val="9"/>
            <color rgb="FF000000"/>
            <rFont val="Tahoma"/>
            <family val="2"/>
          </rPr>
          <t xml:space="preserve">Nota: Asigne el avance del cuarto trimestre del año </t>
        </r>
        <r>
          <rPr>
            <sz val="9"/>
            <color rgb="FF000000"/>
            <rFont val="Tahoma"/>
            <family val="2"/>
          </rPr>
          <t xml:space="preserve">
</t>
        </r>
      </text>
    </comment>
    <comment ref="F6" authorId="0" shapeId="0" xr:uid="{FA61E7D0-CA9B-FE40-8BD0-3AD7411711A5}">
      <text>
        <r>
          <rPr>
            <b/>
            <sz val="9"/>
            <color indexed="81"/>
            <rFont val="Tahoma"/>
            <family val="2"/>
          </rPr>
          <t>Nota. Asigne el avance del tercer triestre del año</t>
        </r>
        <r>
          <rPr>
            <sz val="9"/>
            <color indexed="81"/>
            <rFont val="Tahoma"/>
            <family val="2"/>
          </rPr>
          <t xml:space="preserve">
</t>
        </r>
      </text>
    </comment>
    <comment ref="G6" authorId="0" shapeId="0" xr:uid="{2BEC5D5B-ED31-4F46-AEC1-B5640799B91C}">
      <text>
        <r>
          <rPr>
            <b/>
            <sz val="9"/>
            <color rgb="FF000000"/>
            <rFont val="Tahoma"/>
            <family val="2"/>
          </rPr>
          <t xml:space="preserve">Nota: Asigne el avance del cuarto trimestre del año </t>
        </r>
        <r>
          <rPr>
            <sz val="9"/>
            <color rgb="FF000000"/>
            <rFont val="Tahoma"/>
            <family val="2"/>
          </rPr>
          <t xml:space="preserve">
</t>
        </r>
      </text>
    </comment>
    <comment ref="F16" authorId="0" shapeId="0" xr:uid="{7C0D21A5-7B37-F642-BFDE-869FBBE97456}">
      <text>
        <r>
          <rPr>
            <b/>
            <sz val="9"/>
            <color indexed="81"/>
            <rFont val="Tahoma"/>
            <family val="2"/>
          </rPr>
          <t>Nota. Asigne el avance del tercer triestre del año</t>
        </r>
        <r>
          <rPr>
            <sz val="9"/>
            <color indexed="81"/>
            <rFont val="Tahoma"/>
            <family val="2"/>
          </rPr>
          <t xml:space="preserve">
</t>
        </r>
      </text>
    </comment>
    <comment ref="G16" authorId="0" shapeId="0" xr:uid="{2A1BE47B-CC69-E64E-B5E4-AFDFE1B46DA9}">
      <text>
        <r>
          <rPr>
            <b/>
            <sz val="9"/>
            <color rgb="FF000000"/>
            <rFont val="Tahoma"/>
            <family val="2"/>
          </rPr>
          <t xml:space="preserve">Nota: Asigne el avance del cuarto trimestre del año </t>
        </r>
        <r>
          <rPr>
            <sz val="9"/>
            <color rgb="FF000000"/>
            <rFont val="Tahoma"/>
            <family val="2"/>
          </rPr>
          <t xml:space="preserve">
</t>
        </r>
      </text>
    </comment>
    <comment ref="F19" authorId="0" shapeId="0" xr:uid="{83E9A22F-CE77-064F-8282-896C69AD72EF}">
      <text>
        <r>
          <rPr>
            <b/>
            <sz val="9"/>
            <color indexed="81"/>
            <rFont val="Tahoma"/>
            <family val="2"/>
          </rPr>
          <t>Nota. Asigne el avance del tercer triestre del año</t>
        </r>
        <r>
          <rPr>
            <sz val="9"/>
            <color indexed="81"/>
            <rFont val="Tahoma"/>
            <family val="2"/>
          </rPr>
          <t xml:space="preserve">
</t>
        </r>
      </text>
    </comment>
    <comment ref="G19" authorId="0" shapeId="0" xr:uid="{3DA411BB-0E90-514B-B0DD-E70842FD5E16}">
      <text>
        <r>
          <rPr>
            <b/>
            <sz val="9"/>
            <color rgb="FF000000"/>
            <rFont val="Tahoma"/>
            <family val="2"/>
          </rPr>
          <t xml:space="preserve">Nota: Asigne el avance del cuarto trimestre del año </t>
        </r>
        <r>
          <rPr>
            <sz val="9"/>
            <color rgb="FF000000"/>
            <rFont val="Tahoma"/>
            <family val="2"/>
          </rPr>
          <t xml:space="preserve">
</t>
        </r>
      </text>
    </comment>
    <comment ref="F21" authorId="0" shapeId="0" xr:uid="{9E3B4425-3C4E-7541-937E-F7CEACC648E7}">
      <text>
        <r>
          <rPr>
            <b/>
            <sz val="9"/>
            <color indexed="81"/>
            <rFont val="Tahoma"/>
            <family val="2"/>
          </rPr>
          <t>Nota. Asigne el avance del tercer triestre del año</t>
        </r>
        <r>
          <rPr>
            <sz val="9"/>
            <color indexed="81"/>
            <rFont val="Tahoma"/>
            <family val="2"/>
          </rPr>
          <t xml:space="preserve">
</t>
        </r>
      </text>
    </comment>
    <comment ref="G21" authorId="0" shapeId="0" xr:uid="{620CF34C-9FCE-154B-A027-5C73567D0D39}">
      <text>
        <r>
          <rPr>
            <b/>
            <sz val="9"/>
            <color rgb="FF000000"/>
            <rFont val="Tahoma"/>
            <family val="2"/>
          </rPr>
          <t xml:space="preserve">Nota: Asigne el avance del cuarto trimestre del año </t>
        </r>
        <r>
          <rPr>
            <sz val="9"/>
            <color rgb="FF000000"/>
            <rFont val="Tahoma"/>
            <family val="2"/>
          </rPr>
          <t xml:space="preserve">
</t>
        </r>
      </text>
    </comment>
    <comment ref="F26" authorId="0" shapeId="0" xr:uid="{73650833-C0E4-AC45-967C-AB28CF6B582D}">
      <text>
        <r>
          <rPr>
            <b/>
            <sz val="9"/>
            <color rgb="FF000000"/>
            <rFont val="Tahoma"/>
            <family val="2"/>
          </rPr>
          <t>Nota. Asigne el avance del tercer triestre del año</t>
        </r>
        <r>
          <rPr>
            <sz val="9"/>
            <color rgb="FF000000"/>
            <rFont val="Tahoma"/>
            <family val="2"/>
          </rPr>
          <t xml:space="preserve">
</t>
        </r>
      </text>
    </comment>
    <comment ref="G26" authorId="0" shapeId="0" xr:uid="{A66B21B1-2333-9942-8149-16E3CE7E3213}">
      <text>
        <r>
          <rPr>
            <b/>
            <sz val="9"/>
            <color rgb="FF000000"/>
            <rFont val="Tahoma"/>
            <family val="2"/>
          </rPr>
          <t xml:space="preserve">Nota: Asigne el avance del cuarto trimestre del año </t>
        </r>
        <r>
          <rPr>
            <sz val="9"/>
            <color rgb="FF000000"/>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E3" authorId="0" shapeId="0" xr:uid="{7DA0A2CE-5318-45EC-B79B-44D22803CD2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semaforo deberia ir aqui dado que estos valores representan el porcentaje del cumplimiento real por areas  y por trimestre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Ivan Vargas</author>
    <author>ASUS</author>
  </authors>
  <commentList>
    <comment ref="N2" authorId="0" shapeId="0" xr:uid="{6C3DF14B-455F-4B1E-974D-19B8D566D762}">
      <text>
        <r>
          <rPr>
            <b/>
            <sz val="9"/>
            <color indexed="81"/>
            <rFont val="Tahoma"/>
            <family val="2"/>
          </rPr>
          <t>Mide el avance del (los) resultado(s) esperado(s).</t>
        </r>
      </text>
    </comment>
    <comment ref="O2" authorId="0" shapeId="0" xr:uid="{DD564D47-8528-4429-BCC9-6F5C9B01994F}">
      <text>
        <r>
          <rPr>
            <b/>
            <sz val="9"/>
            <color indexed="81"/>
            <rFont val="Tahoma"/>
            <family val="2"/>
          </rPr>
          <t>Valores o estado de los indicadores de resultado al inicio del proyecto.</t>
        </r>
      </text>
    </comment>
    <comment ref="P2" authorId="0" shapeId="0" xr:uid="{09C6393B-0D16-493C-B4EE-8FD137BD3E58}">
      <text>
        <r>
          <rPr>
            <b/>
            <sz val="9"/>
            <color indexed="81"/>
            <rFont val="Tahoma"/>
            <family val="2"/>
          </rPr>
          <t>Valor o estado de los productos al final del periodo de gobierno.</t>
        </r>
      </text>
    </comment>
    <comment ref="P16" authorId="1" shapeId="0" xr:uid="{E5E488C3-BC9A-457E-8B1D-8DDFB0BB51DD}">
      <text>
        <r>
          <rPr>
            <b/>
            <sz val="9"/>
            <color indexed="81"/>
            <rFont val="Tahoma"/>
            <family val="2"/>
          </rPr>
          <t>ASUS:</t>
        </r>
        <r>
          <rPr>
            <sz val="9"/>
            <color indexed="81"/>
            <rFont val="Tahoma"/>
            <family val="2"/>
          </rPr>
          <t xml:space="preserve">
SE PROYECTO </t>
        </r>
      </text>
    </comment>
  </commentList>
</comments>
</file>

<file path=xl/sharedStrings.xml><?xml version="1.0" encoding="utf-8"?>
<sst xmlns="http://schemas.openxmlformats.org/spreadsheetml/2006/main" count="2045" uniqueCount="803">
  <si>
    <t xml:space="preserve">
1
</t>
  </si>
  <si>
    <r>
      <t xml:space="preserve">
</t>
    </r>
    <r>
      <rPr>
        <b/>
        <sz val="11"/>
        <color theme="1"/>
        <rFont val="Verdana"/>
        <family val="2"/>
      </rPr>
      <t>CÓDIGO:</t>
    </r>
    <r>
      <rPr>
        <sz val="11"/>
        <color theme="1"/>
        <rFont val="Verdana"/>
        <family val="2"/>
      </rPr>
      <t xml:space="preserve"> CCE-DES-FM-15
</t>
    </r>
    <r>
      <rPr>
        <b/>
        <sz val="11"/>
        <color theme="1"/>
        <rFont val="Verdana"/>
        <family val="2"/>
      </rPr>
      <t>VERSIÓN:</t>
    </r>
    <r>
      <rPr>
        <sz val="11"/>
        <color theme="1"/>
        <rFont val="Verdana"/>
        <family val="2"/>
      </rPr>
      <t xml:space="preserve"> 04 del 11 de dicimebre de 2023</t>
    </r>
  </si>
  <si>
    <t>PLAN DE ACCIÓN INSTITUCIONAL - PAI
AGENCIA NACIONAL DE CONTRATACIÓN PÚBLICA - COLOMBIA COMPRA EFICIENTE</t>
  </si>
  <si>
    <t>OBJETIVO:</t>
  </si>
  <si>
    <t>Presentar el plan de acción 2024 de la entidad como un instrumento mediante el cual las dependencias programan y realizan seguimiento a las estrategias, actividades e indicadores asociados a los objetivos estratégicos institucionales para el cumplimiento de los resultados definidos para la vigencia.</t>
  </si>
  <si>
    <t>ALCANCE:</t>
  </si>
  <si>
    <t>Este documento aplica para todas las dependencias de la Agencia Nacional de Contratación Pública - Colombia Compra Eficiente</t>
  </si>
  <si>
    <t>MARCO LEGAL:</t>
  </si>
  <si>
    <t>Ley 190 de 1995, artículo 48.
Ley 1474 de 2011, artículo 74, 
Ley 1712 del 06 de marzo de 2014</t>
  </si>
  <si>
    <t>INDICADOR DE COLOR</t>
  </si>
  <si>
    <t>PARAMETRO</t>
  </si>
  <si>
    <t>90% - 100%</t>
  </si>
  <si>
    <t>80% - 89%</t>
  </si>
  <si>
    <t>70% - 79%</t>
  </si>
  <si>
    <t>50% - 69%</t>
  </si>
  <si>
    <t>0 - 49%</t>
  </si>
  <si>
    <t>A contnuación se presenta el contenido del presente documento en concordancia con el Artículo 74. Plan de acción de las entidades públicas de la Ley 1474 de 2011.</t>
  </si>
  <si>
    <t xml:space="preserve">Plan de Acción de la Vigencia </t>
  </si>
  <si>
    <t>Enlace al Plan de Acción de la Vigencia</t>
  </si>
  <si>
    <t>Plan de Compras</t>
  </si>
  <si>
    <t>Enlace que lleva al SECOP</t>
  </si>
  <si>
    <t>Distribución Presupuestal Proyectos de inversión</t>
  </si>
  <si>
    <t>Enlace que lleva a la distribución presupuestal de los proyectos de inversión de la vigencia.</t>
  </si>
  <si>
    <t>Indicadores de gestión</t>
  </si>
  <si>
    <t xml:space="preserve"> Enlace que lleva a los informes sobre planes institucionales, proyectos, procesos y dependencias.</t>
  </si>
  <si>
    <t>Presupuesto Desagregado</t>
  </si>
  <si>
    <t>Enlace que lleva a los informes de ejecución presupuestal de la vigencia.</t>
  </si>
  <si>
    <t>Control de Ajustes Plan de Acción de la Vigencia.</t>
  </si>
  <si>
    <t>Enlace a Control de Ajustes PAI</t>
  </si>
  <si>
    <t>Seguimiento Trimestral</t>
  </si>
  <si>
    <t>Enlace a Seguimiento Trimestral</t>
  </si>
  <si>
    <t>HOJA PAI 2025</t>
  </si>
  <si>
    <t>DESCRIPCIÓN</t>
  </si>
  <si>
    <t>ID</t>
  </si>
  <si>
    <t>Abreviatura según sea la dependencia (DG: Dirección General, SG: Secretaría General, EMAE: Subdirección de Estudios de Mercado y Abastecimiento Estratégico, SN: Subdirección de Negocios, IDT: Subdirección de Desarrollo Tecnológico).</t>
  </si>
  <si>
    <t xml:space="preserve">Producto/Actividad </t>
  </si>
  <si>
    <t>Se refiere a los bienes, servicios, tareas o acciones que se desarrollan o producen en el marco de un proyecto, programa o plan. Representa lo que se va a realizar o entregar como parte del trabajo.</t>
  </si>
  <si>
    <t>Entregable</t>
  </si>
  <si>
    <t>Es el resultado tangible o intangible que se genera como parte de una actividad o producto. Este puede ser un documento, informe, producto físico, servicio implementado, entre otros, que evidencia el cumplimiento de una tarea o meta.</t>
  </si>
  <si>
    <t>Fecha de Inicio</t>
  </si>
  <si>
    <t>Es el día específico en el que se comienza a ejecutar una actividad, tarea o proyecto. Marca el punto de partida del cronograma.</t>
  </si>
  <si>
    <t>Fecha fin</t>
  </si>
  <si>
    <t>Indica el día en que se espera o se programó terminar una actividad, tarea o proyecto. Representa el límite temporal para la entrega del entregable o culminación de la acción.</t>
  </si>
  <si>
    <t xml:space="preserve">Meta </t>
  </si>
  <si>
    <t>s el objetivo específico que se busca alcanzar con una actividad o producto. Generalmente se expresa en términos cuantificables o cualitativos para medir el éxito del trabajo.</t>
  </si>
  <si>
    <t>Unidad de Medida</t>
  </si>
  <si>
    <t>Es el parámetro o criterio utilizado para cuantificar o evaluar el cumplimiento de la meta. Puede ser expresado en números, porcentajes, tiempo, etc., dependiendo de la naturaleza de la actividad o producto.</t>
  </si>
  <si>
    <t>Meta 1Q</t>
  </si>
  <si>
    <t>Sumatoria de las metas de los meses de enero, febrero y marzo.</t>
  </si>
  <si>
    <t>Meta 2Q</t>
  </si>
  <si>
    <t>Sumatoria de las metas de los meses de abril, mayo y junio.</t>
  </si>
  <si>
    <t>Meta 3Q</t>
  </si>
  <si>
    <t>Sumatoria de las metas de los meses de julio, agosto y septiembre.</t>
  </si>
  <si>
    <t>Meta 4Q</t>
  </si>
  <si>
    <t>Sumatoria de las metas de los meses de octubre, noviembre y diciembre.</t>
  </si>
  <si>
    <t>Criterio de programación</t>
  </si>
  <si>
    <t>Se refiere a los principios, reglas, parámetros o condiciones que se utilizan para organizar y planificar las actividades. Este criterio asegura que las acciones se realicen de manera eficiente, dentro del tiempo disponible, y con los recursos asignados. Los criterios a elegi son: Plan Nacional del Desarrollo (PND), Plan Estratégico Sectorial (PES), Plan Estratégico Institucional (PEI), Plan Marco de Implementación (PMI), Conpes, Planes Decreto 612, otro.</t>
  </si>
  <si>
    <t>Pólitica MIPG</t>
  </si>
  <si>
    <t>Politica asociada al Modelo Integrado de Planeación y Gestión:
1.Racionalización de trámites
2.Defensa Jurídica
3.Gestión presupuestal y eficiencia del gasto público
4.Fortalecimiento organizacional y simplificación de procesos
5.Gestión documental
6.Gestión del conocimiento y la innovación
7.Talento Humano
8.Servicio al Ciudadano
9.Gobierno Digital
10.Control interno
11.Integridad
12.Participación ciudadana en la gestión pública
13.Seguridad Digital
14.Seguimiento y evaluación del desempeño institucional
15.Mejora normativa
16.Planeación Institucional
17.Transparencia, acceso a la información pública y lucha contra la corrupción
18.Gestión de la información estadística
19.Compras y contratación pública</t>
  </si>
  <si>
    <t>Linea Estratégica PEI</t>
  </si>
  <si>
    <t xml:space="preserve">Corresponde a las 5 líneas establecidas: 
1.
• Economía popular y comunitaria
• Transparencia Ambiente y Transición energética
2.
• Economía popular y comunitaria 
• Colombia sin hambre Ambiente y Transición energética 
• Paz Total
3.
• Economía popular y comunitaria 
• Transparencia
4.
• Transparencia Educación
• Economía popular y comunitaria 
• Paz total
5.
 • Transparencia
•  Educación Economía popular y comunitaria 
• Paz total
</t>
  </si>
  <si>
    <t>Objetivo Institucional PEI 2023- 2026</t>
  </si>
  <si>
    <t>Corresponde a los 5 objetivos estratégicos: 
1. Establecer lineamientos técnicos, conceptuales o metodológicos para la consolidación y democratización del Sistema de Compra Pública, mediante la elaboración y difusión de instrumentos o herramientas normativos sostenibles, estratégicos o innovadores que promuevan la inclusión de todas las partes interesadas del Sistema de Compra Pública.
2. Promover la compra pública estratégica como factor del desarrollo económico, contribuyendo a la dinamización del desarrollo regional en diferentes sectores del mercado y de la economía popular, a través de mecanismos de agregación de demanda. 
3. Consolidar un marco de gobernanza para la gestión del conocimiento e información del sistema de compras y contratación, fortaleciendo los procesos de innovación y desarrollo tecnológico con el fin de impulsar la transparencia y fomentar la participación de actores en el sistema electrónico de contratación pública.
4. Fomentar la participación e inclusión de actores del Sistema de Compra Pública a través de mecanismos que promuevan la apropiación y difusión del conocimiento, fortalezcan sus capacidades, y mejoren el relacionamiento con la ciudadanía y grupos de valor.
5. Optimizar el modelo de operación de la Agencia con el propósito de promover sinergias al interior y con otras instituciones, que faciliten los procesos de toma de decisiones y el logro de resultados efectivo.</t>
  </si>
  <si>
    <t>Transformación PND</t>
  </si>
  <si>
    <t>Corresponde a las transformaciones del PND en linea con el objetivo de la Agencia</t>
  </si>
  <si>
    <t>ODS</t>
  </si>
  <si>
    <t>Objetivo de Desarrollo sostenible (se encuentran diligencidos de acuerdo con el objetivo de la Agencia)</t>
  </si>
  <si>
    <t>Nombre y apellido (Responsable)</t>
  </si>
  <si>
    <t>Nombre de la personas responsable de la ejecución de la actividad.</t>
  </si>
  <si>
    <t>Cargo (Responsable)</t>
  </si>
  <si>
    <t>Cargo de la persona responsable de la actividad</t>
  </si>
  <si>
    <t>HOJA ENTREGABLES 2025</t>
  </si>
  <si>
    <t>Producto/Actividad  PAI 2025</t>
  </si>
  <si>
    <r>
      <t xml:space="preserve">Incluya en el mismo orden de la pestaña </t>
    </r>
    <r>
      <rPr>
        <i/>
        <sz val="10"/>
        <color theme="1"/>
        <rFont val="Verdana"/>
        <family val="2"/>
      </rPr>
      <t>"PAI"</t>
    </r>
  </si>
  <si>
    <t>Pueden repetirse en la misma secuencia tantas veces se requiera.</t>
  </si>
  <si>
    <t>Nombre del entregable</t>
  </si>
  <si>
    <t>Incluya el registro específico que da cuenta del entregable.</t>
  </si>
  <si>
    <t>Fecha de incio</t>
  </si>
  <si>
    <t>Fecha de inicio de ejecución del entregable
(dd/mm/aaaa)</t>
  </si>
  <si>
    <t>Fecha de finalización de ejecución del entregable
(dd/mm/aaaa)</t>
  </si>
  <si>
    <t>Responsable</t>
  </si>
  <si>
    <t>Nombre y cargo del responsable de ejecución del entregable</t>
  </si>
  <si>
    <r>
      <t xml:space="preserve">
</t>
    </r>
    <r>
      <rPr>
        <b/>
        <sz val="9"/>
        <color theme="1"/>
        <rFont val="Century Gothic"/>
        <family val="2"/>
      </rPr>
      <t xml:space="preserve">
CÓDIGO:</t>
    </r>
    <r>
      <rPr>
        <sz val="9"/>
        <color theme="1"/>
        <rFont val="Century Gothic"/>
        <family val="2"/>
      </rPr>
      <t xml:space="preserve"> CCE-DES-FM-15
</t>
    </r>
    <r>
      <rPr>
        <b/>
        <sz val="9"/>
        <color theme="1"/>
        <rFont val="Century Gothic"/>
        <family val="2"/>
      </rPr>
      <t>VERSIÓN</t>
    </r>
    <r>
      <rPr>
        <sz val="9"/>
        <color theme="1"/>
        <rFont val="Century Gothic"/>
        <family val="2"/>
      </rPr>
      <t xml:space="preserve">: 04 del 11 de diciembre de 2023
</t>
    </r>
    <r>
      <rPr>
        <sz val="10"/>
        <color theme="1"/>
        <rFont val="Century Gothic"/>
        <family val="2"/>
      </rPr>
      <t xml:space="preserve">
</t>
    </r>
  </si>
  <si>
    <t>PLAN DE ACCIÓN INSTITUCIONAL - PAI 2025 DE LA AGENCIA NACIONAL DE CONTRATACIÓN PÚBLICA 
- COLOMBIA COMPRA EFICIENTE-</t>
  </si>
  <si>
    <t>ACTIVIDAD / INICIATIVA</t>
  </si>
  <si>
    <t>No. ITEM</t>
  </si>
  <si>
    <t>FECHAS</t>
  </si>
  <si>
    <t>MÉTRICA</t>
  </si>
  <si>
    <t xml:space="preserve">Criterio de programación  </t>
  </si>
  <si>
    <t>Inicio</t>
  </si>
  <si>
    <t>Fin</t>
  </si>
  <si>
    <t>Meta Total</t>
  </si>
  <si>
    <t>Enero</t>
  </si>
  <si>
    <t>Feb.</t>
  </si>
  <si>
    <t>Marzo</t>
  </si>
  <si>
    <t>Abril</t>
  </si>
  <si>
    <t>Mayo</t>
  </si>
  <si>
    <t>Junio</t>
  </si>
  <si>
    <t>Julio</t>
  </si>
  <si>
    <t>Ago.</t>
  </si>
  <si>
    <t>Sep.</t>
  </si>
  <si>
    <t>Oct.</t>
  </si>
  <si>
    <t>Nov.</t>
  </si>
  <si>
    <t>Dic.</t>
  </si>
  <si>
    <t>Nombre y apellido</t>
  </si>
  <si>
    <t>Cargo</t>
  </si>
  <si>
    <t>Observaciones</t>
  </si>
  <si>
    <t>DG1</t>
  </si>
  <si>
    <t>Plan Estratégico de Comunicaciones</t>
  </si>
  <si>
    <t>Documento PEC PDF
Anexo Matriz de seguimiento</t>
  </si>
  <si>
    <t>Número</t>
  </si>
  <si>
    <t>Directiva presidencial</t>
  </si>
  <si>
    <t>17.Transparencia, acceso a la información pública y lucha contra la corrupción</t>
  </si>
  <si>
    <t>4. • Transparencia Educación
• Economía popular y comunitaria 
• Paz total</t>
  </si>
  <si>
    <t>4. Fomentar la participación e inclusión de actores del Sistema de Compra Pública a través de mecanismos que promuevan la apropiación y difusión del conocimiento, fortalezcan sus capacidades, y mejoren el relacionamiento con la ciudadanía y grupos de valor.</t>
  </si>
  <si>
    <t>2. Seguridad humana y justicia social</t>
  </si>
  <si>
    <t>8. Trabajo decente y crecimiento económico</t>
  </si>
  <si>
    <t>Richard Camilo Romero Cortés</t>
  </si>
  <si>
    <t>Asesor de Comunicaciones Estratégicas</t>
  </si>
  <si>
    <t>Los entregables programados serán reportados en la herramienta SVE los 10 primeros días calendario, mes vencido.</t>
  </si>
  <si>
    <t>DG2</t>
  </si>
  <si>
    <t xml:space="preserve">Informes trimestrales de implementación.
Documento </t>
  </si>
  <si>
    <t>PEI</t>
  </si>
  <si>
    <t>12.Participación ciudadana en la gestión pública</t>
  </si>
  <si>
    <t>Diana Mabel Montoya Reina</t>
  </si>
  <si>
    <t>Asesor experto código G3 grado 09</t>
  </si>
  <si>
    <t>DG3</t>
  </si>
  <si>
    <t>Elaborar e implementar el Programa de Transparencia y Ética Pública</t>
  </si>
  <si>
    <t>DECRETO 612</t>
  </si>
  <si>
    <t>5. • Transparencia
•  Educación Economía popular y comunitaria 
• Paz total</t>
  </si>
  <si>
    <t>5. Optimizar el modelo de operación de la Agencia con el propósito de promover sinergias al interior y con otras instituciones, que faciliten los procesos de toma de decisiones y el logro de resultados efectivo</t>
  </si>
  <si>
    <t>Claudia Taboada Tapia</t>
  </si>
  <si>
    <t>Asesora Experta con Funciones de Planeación</t>
  </si>
  <si>
    <t>DG4</t>
  </si>
  <si>
    <t>Documentar el Sistema Integrado de Gestión</t>
  </si>
  <si>
    <t>4.Fortalecimiento organizacional y simplificación de procesos</t>
  </si>
  <si>
    <t>DG 5</t>
  </si>
  <si>
    <t>Plan de mejoramiento aprobado</t>
  </si>
  <si>
    <t>MIPG</t>
  </si>
  <si>
    <t>14.Seguimiento y evaluación del desempeño institucional</t>
  </si>
  <si>
    <t>DG6</t>
  </si>
  <si>
    <t>5.29 Elaborar una propuesta normativa de Compra Pública para la Innovación (CPI) que permita la inversión pública en I+D y la  superación de barreras a la CPI.</t>
  </si>
  <si>
    <t>Borrador proyecto de Ley</t>
  </si>
  <si>
    <t>CONPES 4129  Política Nacional de Reindustrialización</t>
  </si>
  <si>
    <t>19.Compras y contratación pública</t>
  </si>
  <si>
    <t>3. • Economía popular y comunitaria 
• Transparencia</t>
  </si>
  <si>
    <t>1. Establecer lineamientos técnicos, conceptuales o metodológicos para la consolidación y democratización del Sistema de Compra Pública, mediante la elaboración y difusión de instrumentos o herramientas normativos sostenibles, estratégicos o innovadores que promuevan la inclusión de todas las partes interesadas del Sistema de Compra Pública.</t>
  </si>
  <si>
    <t>Ricardo Pérez Latorre</t>
  </si>
  <si>
    <t>Asesor Experto de Despacho</t>
  </si>
  <si>
    <t>DG7</t>
  </si>
  <si>
    <t>Realizar gestiones estratégicas en el marco de las relaciones y Cooperación Internacional para la ANCP-CEE para fortalecer las compras y contratación pública</t>
  </si>
  <si>
    <t>2 informes de la gestión realizada por Asuntos Internacionales</t>
  </si>
  <si>
    <t>Estrategias Dirección General</t>
  </si>
  <si>
    <t xml:space="preserve">Luis Enrique Perea </t>
  </si>
  <si>
    <t>DG 8</t>
  </si>
  <si>
    <t xml:space="preserve">Formular, ejecutar, actualizar y evaluar el Plan Anual de Auditoría basada en riesgos 2025 aprobado por el Comité Institucional de Coordinación de Control Interno CICCI . </t>
  </si>
  <si>
    <t>10.Control interno</t>
  </si>
  <si>
    <t>Edith Cárdenas Herrera</t>
  </si>
  <si>
    <t>Asesora Experta con Funciones de Control Interno</t>
  </si>
  <si>
    <t xml:space="preserve">Subdirección de Gestión Contractual </t>
  </si>
  <si>
    <t>GC1</t>
  </si>
  <si>
    <t>Elaborar Documentos normativos</t>
  </si>
  <si>
    <t>PI-PEI-PES</t>
  </si>
  <si>
    <t>1.• Economía popular y comunitaria
• Transparencia Ambiente y Transición energética</t>
  </si>
  <si>
    <t>Subdirectora de Gestión Contractual</t>
  </si>
  <si>
    <t>GC2</t>
  </si>
  <si>
    <t>Expedición de la Circular Única Externa</t>
  </si>
  <si>
    <t xml:space="preserve">Circular Unica Expedida </t>
  </si>
  <si>
    <t>PI-PEI</t>
  </si>
  <si>
    <t>GC3</t>
  </si>
  <si>
    <t xml:space="preserve">Elaborar documentos de buenas prácticas contractuales </t>
  </si>
  <si>
    <t>Elaborar y/o actualizar ocho (8) documentos de lineamientos normativos en materia de contratación y compras públicas</t>
  </si>
  <si>
    <t>PES</t>
  </si>
  <si>
    <t>GC4</t>
  </si>
  <si>
    <t>Indizar sentencias del Consejo de Estado que contengan temas relacionados con el Sistema de Compra Pública</t>
  </si>
  <si>
    <t>Cuatro (4) informes sobre sentencias del CE indizadas</t>
  </si>
  <si>
    <t xml:space="preserve">Número </t>
  </si>
  <si>
    <t>Articulo 11 del decreto 4170 del 2011</t>
  </si>
  <si>
    <t>GC5</t>
  </si>
  <si>
    <t>Proyectar y Revisar Conceptos Jurídicos.</t>
  </si>
  <si>
    <t xml:space="preserve">Cuatro (4) informes de Proyección y Revisión de Conceptos Jurídicos.
</t>
  </si>
  <si>
    <t>GC6</t>
  </si>
  <si>
    <t>Elaborar boletines con aspectos relevantes en materia de contratación estatal.</t>
  </si>
  <si>
    <t xml:space="preserve">(08) Boletines con aspectos relevantes en materia de contratación. </t>
  </si>
  <si>
    <t>GC7</t>
  </si>
  <si>
    <t>Elaborar estudios normativos en materia de Compras y Contratación Pública.</t>
  </si>
  <si>
    <t>Dos (2) Estudios normativos.</t>
  </si>
  <si>
    <t>GC8</t>
  </si>
  <si>
    <t xml:space="preserve">Actualizar el contenido del Curso E-Learning CPS.
</t>
  </si>
  <si>
    <t xml:space="preserve">Ficha metodologica del curso actualizada </t>
  </si>
  <si>
    <t>GC9</t>
  </si>
  <si>
    <t>SN1</t>
  </si>
  <si>
    <t>Estructurar Mecanismos de Agregación de Demanda para la vinculación de actores de la Economía Popular</t>
  </si>
  <si>
    <t xml:space="preserve">(01) Documento resultado del proceso de estructuración de MAD para la Economía Popular </t>
  </si>
  <si>
    <t>2. • Economía popular y comunitaria 
• Colombia sin hambre Ambiente y Transición energética 
• Paz Total</t>
  </si>
  <si>
    <t xml:space="preserve">2. Promover la compra pública estratégica como factor del desarrollo económico, contribuyendo a la dinamización del desarrollo regional en diferentes sectores del mercado y de la economía popular, a través de mecanismos de agregación de demanda. </t>
  </si>
  <si>
    <t>Guillermo Buenaventura Cruz.</t>
  </si>
  <si>
    <t xml:space="preserve">Subdirector de Negocios </t>
  </si>
  <si>
    <t>SN2</t>
  </si>
  <si>
    <t>Documentar la medición del porcentaje de proveedores de economía popular en el segmento de microempresa que participan en los mecanismos de agregación de demanda puestos en operación a partir del 2023</t>
  </si>
  <si>
    <t>(12) Reportes cualitativos mensuales de actores de la economía popular habilitados en los mecanismos de agregación de demanda
(01) Documento anual  que consolide la proporción de proveedores de economía popular (microempresas) incluidos en la TVEC, respecto a la totalidad de proveedores habilitados</t>
  </si>
  <si>
    <t>SN3</t>
  </si>
  <si>
    <t>Realizar seguimiento a las ventas de café en el Acuerdo Marco de Precios para el Suministro del Servicio Integral de Aseo y Cafetería, con la identificación de marcas consumidas y entidades compradoras</t>
  </si>
  <si>
    <t>(02) Informes semestrales de ventas de café en el Acuerdo Marco de Precios para el Suministro del Servicio Integral de Aseo y Cafetería</t>
  </si>
  <si>
    <r>
      <rPr>
        <b/>
        <sz val="11"/>
        <color theme="1"/>
        <rFont val="Verdana"/>
        <family val="2"/>
      </rPr>
      <t>CONPES 4052</t>
    </r>
    <r>
      <rPr>
        <sz val="11"/>
        <color theme="1"/>
        <rFont val="Verdana"/>
        <family val="2"/>
      </rPr>
      <t xml:space="preserve"> Política para la Sostenibilidad de la Caficultura Colombiana</t>
    </r>
  </si>
  <si>
    <t>Subdirección de Negocios</t>
  </si>
  <si>
    <t>SN4</t>
  </si>
  <si>
    <t>Estructurar mecanismos de compra que permitan impulsar la economía regional.</t>
  </si>
  <si>
    <t>(02) Informes semestrales del estado y evolución de los mecanismos estructurados que permitan impulsar la economía regional.</t>
  </si>
  <si>
    <r>
      <rPr>
        <b/>
        <sz val="11"/>
        <rFont val="Verdana"/>
        <family val="2"/>
      </rPr>
      <t xml:space="preserve">CONPES 4129 </t>
    </r>
    <r>
      <rPr>
        <sz val="11"/>
        <rFont val="Verdana"/>
        <family val="2"/>
      </rPr>
      <t>Política Nacional de Reindustrialización</t>
    </r>
  </si>
  <si>
    <t>SN5</t>
  </si>
  <si>
    <t xml:space="preserve">Estructurar un mecanismo de compra pública que permita a las entidades estatales adquirir productos y servicios para reducir riesgos a la seguridad digital, aprovechando las capacidades de los proveedores nacionales. </t>
  </si>
  <si>
    <t>(01) Documento resultado del proceso de estructuración de MAD para la adquisición estatal de productos y servicios que reduzcan riesgos de seguridad digital.</t>
  </si>
  <si>
    <r>
      <rPr>
        <b/>
        <sz val="11"/>
        <color theme="1"/>
        <rFont val="Verdana"/>
        <family val="2"/>
      </rPr>
      <t xml:space="preserve">CONPES </t>
    </r>
    <r>
      <rPr>
        <sz val="11"/>
        <color theme="1"/>
        <rFont val="Verdana"/>
        <family val="2"/>
      </rPr>
      <t>Política Nacional de Inteligencia Artificial</t>
    </r>
  </si>
  <si>
    <t xml:space="preserve">Estructurar Instrumentos de agregación de demanda de adquisición de productos de origen agropecuario </t>
  </si>
  <si>
    <t xml:space="preserve">(01) Documento resultado del proceso de estructuración de IAD de adquisición de productos de origen agropecuario </t>
  </si>
  <si>
    <t>PMI</t>
  </si>
  <si>
    <t>EMAE1</t>
  </si>
  <si>
    <t>18.Gestión de la información estadística</t>
  </si>
  <si>
    <t>3. Consolidar un marco de gobernanza para la gestión del conocimiento e información del sistema de compras y contratación, fortaleciendo los procesos de innovación y desarrollo tecnológico con el fin de impulsar la transparencia y fomentar la participación de actores en el sistema electrónico de contratación pública.</t>
  </si>
  <si>
    <t>EMAE2</t>
  </si>
  <si>
    <t>Actualizar el Modelo de Abastecimiento Estratégico actualizado que incorpore como propósito la democratización de la compra pública.</t>
  </si>
  <si>
    <t>(01) Informe que de cuenta de las actualizaciones realizadas  al Modelo de Abastecimiento Estratégico (Versión 3.1)</t>
  </si>
  <si>
    <t>EMAE3</t>
  </si>
  <si>
    <r>
      <rPr>
        <b/>
        <sz val="11"/>
        <rFont val="Verdana"/>
        <family val="2"/>
      </rPr>
      <t xml:space="preserve">CONPES 4129  </t>
    </r>
    <r>
      <rPr>
        <sz val="11"/>
        <rFont val="Verdana"/>
        <family val="2"/>
      </rPr>
      <t>Política Nacional de Reindustrialización</t>
    </r>
  </si>
  <si>
    <t xml:space="preserve">Secretaria General </t>
  </si>
  <si>
    <t>SG1</t>
  </si>
  <si>
    <t>Realizar seguimiento al Plan Institucional de Archivo de la entidad -PINAR 2023 - 2026</t>
  </si>
  <si>
    <t>Informe semestral seguimiento PINAR</t>
  </si>
  <si>
    <t>5.Gestión documental</t>
  </si>
  <si>
    <t>5. • Transparencia
•  Educación Economía popular y comunitaria
• Paz total</t>
  </si>
  <si>
    <t>SG2</t>
  </si>
  <si>
    <t>Formular y realizar seguimiento al Plan Anual de Adquisiciones -PAA</t>
  </si>
  <si>
    <t>(1) Plan Anual de Adquisiciones publicado.
(2) Informes de seguimiento al cumplimiento del PAA</t>
  </si>
  <si>
    <t>SG3</t>
  </si>
  <si>
    <t>Formular e implementar el Plan Anual de Vacantes y Plan de Previsión de Recursos Humanos</t>
  </si>
  <si>
    <t xml:space="preserve">(1) Plan Anual de Vacantes y Plan de Previsión de Recursos Humanos
(2) Informes semestrales de ejecución del Plan Anual de Vacantes y Plan de Previsión de Recursos Humanos </t>
  </si>
  <si>
    <t>7.Talento Humano</t>
  </si>
  <si>
    <t>SG4</t>
  </si>
  <si>
    <t xml:space="preserve">Formular e implementar el Plan de manejo ambiental ANCPCCE </t>
  </si>
  <si>
    <t>(1) Documento plan de acción de manejo ambiental.
(1) Informe de gestión anual del componente ambiental</t>
  </si>
  <si>
    <t>(Decreto 1076 de 2015)</t>
  </si>
  <si>
    <t>SG5</t>
  </si>
  <si>
    <t>Formular e implementar el Plan Estratégico de Talento Humano</t>
  </si>
  <si>
    <t>(1) Plan Estratégico de Talento Humano 
(2) Informes semestrales de ejecución del Plan Estratégico de Talento Humano</t>
  </si>
  <si>
    <t>SG6</t>
  </si>
  <si>
    <t>Formular e implementar el Plan Institucional de Capacitación</t>
  </si>
  <si>
    <t>(1) Plan Institucional de Capacitación
(2) Informes semestrales de ejecución del Plan Institucional de Capacitación</t>
  </si>
  <si>
    <t>SG7</t>
  </si>
  <si>
    <t xml:space="preserve">Formular e implementar el Plan Institucional de Bienestar Social e Incentivos </t>
  </si>
  <si>
    <t xml:space="preserve">(1) Plan Institucional de Bienestar Social e Incentivos 
(2) Informes semestrales de ejecución del Plan Institucional de Bienestar Social e Incentivos </t>
  </si>
  <si>
    <t>SG8</t>
  </si>
  <si>
    <t>Formular e implementar el Plan Anual en Seguridad y Salud en el Trabajo</t>
  </si>
  <si>
    <t xml:space="preserve">(1) Plan Anual en Seguridad y Salud en el Trabajo
(2) Informes semestrales de ejecución del Plan Anual en Seguridad y Salud en el Trabajo
(1) Informe de evaluación del Plan Anual en Seguridad y Salud en el Trabajo </t>
  </si>
  <si>
    <t>SG9</t>
  </si>
  <si>
    <t xml:space="preserve">Implementar la Política de Gestión del Conocimiento </t>
  </si>
  <si>
    <t xml:space="preserve">(1) Política de Gestión del Conocimiento
(2) Informes semestrales de ejecución de la política de Gestión del Conocimiento </t>
  </si>
  <si>
    <t>6.Gestión del conocimiento y la innovación</t>
  </si>
  <si>
    <t>SG10</t>
  </si>
  <si>
    <t>Seguimiento a la implementación del Plan de Acción de la Política de Prevención del Daño Antijurídico de la Agencia</t>
  </si>
  <si>
    <t>Informe semestral de seguimiento a la implementación del Plan de Acción de la Política de Prevención del Daño Antijurídico de la Agencia</t>
  </si>
  <si>
    <t xml:space="preserve"> (Circular 009 del 2023 de la Agencia Nacional de Defensa Jurídica del Estado- ANDJE)</t>
  </si>
  <si>
    <t>2.Defensa Jurídica</t>
  </si>
  <si>
    <t>16. Paz, Justicia e Instituciones Sólidas</t>
  </si>
  <si>
    <t>SG11</t>
  </si>
  <si>
    <t>Monitorear  con oportunidad las PQRSD de la Agencia.</t>
  </si>
  <si>
    <t>(04) Informes trimestrales del cumplimiento de las PQRSD que se gestiona en la ANCP-CCE</t>
  </si>
  <si>
    <t>Informe</t>
  </si>
  <si>
    <t xml:space="preserve"> ( Ley No 1712 de 2014 y Resolución 373 de 2024 de  la ANCPCCE)</t>
  </si>
  <si>
    <t>8.Servicio al Ciudadano</t>
  </si>
  <si>
    <t>IDT1</t>
  </si>
  <si>
    <t xml:space="preserve">Dos mantenimientos evolutivos a la plataforma de MMP
2 Documentos Request For Information - RFI
</t>
  </si>
  <si>
    <t>9.Gobierno Digital</t>
  </si>
  <si>
    <t xml:space="preserve">Richard Ariel Bedoya de Moya </t>
  </si>
  <si>
    <t xml:space="preserve">Subdirector de Información y Desarrollo Tecnológico </t>
  </si>
  <si>
    <t>IDT2</t>
  </si>
  <si>
    <t>IDT3</t>
  </si>
  <si>
    <t xml:space="preserve">(2) Informes de avance del diseño del plan 
1 Documento Plan táctico y operativo del modelo de Gobierno de datos
</t>
  </si>
  <si>
    <t>IDT4</t>
  </si>
  <si>
    <t xml:space="preserve">Continuar con la implementación del Modelo de Seguridad y Privacidad de la Información </t>
  </si>
  <si>
    <t xml:space="preserve">Plan de trabajo y tres informes trimestrales de avance </t>
  </si>
  <si>
    <t>Unidad</t>
  </si>
  <si>
    <t>Proyecto de inversión(PI)</t>
  </si>
  <si>
    <t>IDT5</t>
  </si>
  <si>
    <t xml:space="preserve">Acompañar a entidades para el uso del sistema de compra pública </t>
  </si>
  <si>
    <t xml:space="preserve">
Listados de asistencia  - Entidades capacitadas en el sistema de compra pública </t>
  </si>
  <si>
    <t xml:space="preserve">Capacitaciones </t>
  </si>
  <si>
    <t>IDT6</t>
  </si>
  <si>
    <t>Actualizar e implementar Plan Estratégico de Tecnologías -PETI</t>
  </si>
  <si>
    <t>1 Documento PETI
(3) Informes trimestrales de avance</t>
  </si>
  <si>
    <t>IDT7</t>
  </si>
  <si>
    <t>Actualizar e implementar Plan de Seguidad y Privacidad de la Información</t>
  </si>
  <si>
    <t>IDT8</t>
  </si>
  <si>
    <t>Actualizar e implementar Plan de Tratamiento de Riesgos de Seguridad y la Privacidad de la información</t>
  </si>
  <si>
    <t>TIPO ENTREGABLE</t>
  </si>
  <si>
    <t>NOMBRE DEL ENTREGABLE</t>
  </si>
  <si>
    <t xml:space="preserve">FECHA INICIO </t>
  </si>
  <si>
    <t xml:space="preserve">FECHA FIN </t>
  </si>
  <si>
    <t xml:space="preserve">RESPONSABLE </t>
  </si>
  <si>
    <r>
      <t xml:space="preserve">Incluya en el mismo orden de la pestaña </t>
    </r>
    <r>
      <rPr>
        <i/>
        <sz val="9"/>
        <color theme="1"/>
        <rFont val="Verdana"/>
        <family val="2"/>
      </rPr>
      <t>"PAI"</t>
    </r>
  </si>
  <si>
    <t>Documento</t>
  </si>
  <si>
    <t>Matriz</t>
  </si>
  <si>
    <t>Matriz de seguimiento</t>
  </si>
  <si>
    <t>Richard Camilo Romero Cortés
Asesor de Comunicaciones Estratégicas</t>
  </si>
  <si>
    <t xml:space="preserve">Documento de implementación de la estrategia de capacitaciones de la ANCP-CCE-  vigencia 2025. </t>
  </si>
  <si>
    <t>Diana Mabel Montoya Reina
Asesor experto código G3 grado 09</t>
  </si>
  <si>
    <t>Informe de implementación estrategia de capacitaciones "Ruta de la democratización de las compras públicas".</t>
  </si>
  <si>
    <t>Programa aprobado y publicado</t>
  </si>
  <si>
    <t>Claudia Taboada Tapia
Asesora Experta con Funciones de Planeación</t>
  </si>
  <si>
    <t>Seguimiento trimestral (III)</t>
  </si>
  <si>
    <t>Seguimiento trimestral (IV)</t>
  </si>
  <si>
    <t xml:space="preserve">Plan de trabajo </t>
  </si>
  <si>
    <t>Matriz de partes interesadas necesidades y expectativas Versión priliminar del Manual del SIG</t>
  </si>
  <si>
    <t>Documento de Estrategia para la divulgación del SIG</t>
  </si>
  <si>
    <t>DG5</t>
  </si>
  <si>
    <t>Plan de mejoramiento FURAG de las politicas del MIPG</t>
  </si>
  <si>
    <t>Informe de la gestión realizada por Asuntos Internacionales</t>
  </si>
  <si>
    <t>Luis Enrique Perea</t>
  </si>
  <si>
    <t>Plan</t>
  </si>
  <si>
    <t>Plan Anual Auditoría basada en riesgos aprobado por el CICCI.</t>
  </si>
  <si>
    <t>Edith Cárdenas Herrera Asesora Experta con Funciones de Control Interno</t>
  </si>
  <si>
    <t>Informe de monitoreo</t>
  </si>
  <si>
    <t>Monitoreo mensuales al avance de ejecución del Plan Anual de Auditoría basada en riesgos 2025.</t>
  </si>
  <si>
    <t>Informe de gestión de ejecución del Plan Anual de Auditoría</t>
  </si>
  <si>
    <t>Informe de gestión de ejecución del Plan Anual de Auditoría 2025 dirigido al CICCI, en donde se detallen las actividades ejecutadas por el equipo de Control Interno en cumplimiento de los roles designados por la normatividad vigente.</t>
  </si>
  <si>
    <t>Resolución</t>
  </si>
  <si>
    <t>Resoluciones de vigencia al Documento Tipo</t>
  </si>
  <si>
    <t xml:space="preserve">Carolina Quintero Subdirectora de Gestión Contractual </t>
  </si>
  <si>
    <t>Documentos acerca de los aportes y la participación en la elaboración de proyectos normativos.</t>
  </si>
  <si>
    <t>Circular</t>
  </si>
  <si>
    <t xml:space="preserve">Documento </t>
  </si>
  <si>
    <t>Elaborar y/o actualizar documentos de lineamientos normativos en materia de contratación y compras públicas</t>
  </si>
  <si>
    <t>Informe sobre sentencias del CE indizadas</t>
  </si>
  <si>
    <t>Informe de Proyección y Revisión de Conceptos Jurídicos.</t>
  </si>
  <si>
    <t>Boletín con aspectos relevantes en materia de contratación.</t>
  </si>
  <si>
    <t>Estudio normativo.</t>
  </si>
  <si>
    <t>Actualizar el contenido del Curso E-Learning CPS.</t>
  </si>
  <si>
    <t>Traducción e interpretación a dos lenguas indigenas de la Cartilla con enfoque diferencial para incentivar y fortalecer el acceso al sistema de compras y contratación pública de los pueblos y comunidades indígenas en Colombia</t>
  </si>
  <si>
    <t xml:space="preserve">traducciones a la cartilla con enfoque etnico </t>
  </si>
  <si>
    <t>traducciones a la cartilla con enfoque etnico</t>
  </si>
  <si>
    <t xml:space="preserve">Documento resultado del proceso de estructuración de MAD para la Economía Popular </t>
  </si>
  <si>
    <t>Guillermo Buenaventura Cruz - Subdirector de Negocios</t>
  </si>
  <si>
    <t>Reporte cualitativos mensual de actores de la economía popular habilitados en los mecanismos de agregación de demanda</t>
  </si>
  <si>
    <t>Documento anual  que consolide la proporción de proveedores de economía popular (microempresas) incluidos en la TVEC, respecto a la totalidad de proveedores habilitados</t>
  </si>
  <si>
    <t>Informe semestral de ventas de café en el Acuerdo Marco de Precios para el Suministro del Servicio Integral de Aseo y Cafetería</t>
  </si>
  <si>
    <t>Informes semestral del estado y evolución de los mecanismos estructurados que permitan impulsar la economía regional.</t>
  </si>
  <si>
    <t>EMAE 1</t>
  </si>
  <si>
    <t>Documento de análisis instrumento 1</t>
  </si>
  <si>
    <t>Larry Sadit Alvarez Morales</t>
  </si>
  <si>
    <t>Documento de análisis instrumento 2</t>
  </si>
  <si>
    <t>EMAE 2</t>
  </si>
  <si>
    <t xml:space="preserve"> Informe que de cuenta de las actualizaciones realizadas  al Modelo de Abastecimiento Estratégico (Versión 3.1)</t>
  </si>
  <si>
    <t>EMAE 3</t>
  </si>
  <si>
    <t>Documentos de Análisis o reporte de los instrumentos contractuales que diseñe la ANCP-CCE en el marco del cumplimiento de sus objetivos estratégicos</t>
  </si>
  <si>
    <t xml:space="preserve">Informe </t>
  </si>
  <si>
    <t>Informe seguimiento implementación PINAR - I Semestre</t>
  </si>
  <si>
    <t xml:space="preserve">Ana María Tolosa Rico
Secretaria General </t>
  </si>
  <si>
    <t>Informe seguimiento implementación PINAR - II Semestre</t>
  </si>
  <si>
    <t xml:space="preserve">Plan </t>
  </si>
  <si>
    <t>Plan Anual de Adquisiciones</t>
  </si>
  <si>
    <t>Informe I semestre de seguimiento PAA</t>
  </si>
  <si>
    <t>Informe II semestre de seguimiento PAA</t>
  </si>
  <si>
    <t>Plan Anual de Vacantes y Plan de Previsión de Recursos Humanos</t>
  </si>
  <si>
    <t>Informe I semestre de ejecución del Plan Anual de Vacantes y Plan de Previsión de Recursos Humanos</t>
  </si>
  <si>
    <t>Informe II semestre de ejecución del Plan Anual de Vacantes y Plan de Previsión de Recursos Humanos</t>
  </si>
  <si>
    <t>Plan manejo ambiental</t>
  </si>
  <si>
    <t>Informe anual de seguimiento ejecución del Plan manejo ambiental</t>
  </si>
  <si>
    <t xml:space="preserve"> Plan Estratégico de Talento Humano</t>
  </si>
  <si>
    <t>Informe I semestre de ejecución del Plan Estratégico de Talento Humano</t>
  </si>
  <si>
    <t>Informe II semestre de ejecución del Plan Estratégico de Talento Humano</t>
  </si>
  <si>
    <t>Plan Institucional de Capacitación</t>
  </si>
  <si>
    <t>Informe I semestre de ejecución del Plan Institucional de Capacitación</t>
  </si>
  <si>
    <t>Informe II semestre de ejecución del Plan Institucional de Capacitación</t>
  </si>
  <si>
    <t xml:space="preserve">Plan Institucional de Bienestar Social e Incentivos </t>
  </si>
  <si>
    <t xml:space="preserve">Informe I semestre de ejecución del Plan Institucional de Bienestar Social e Incentivos </t>
  </si>
  <si>
    <t xml:space="preserve">Informe II semestre de ejecución del Plan Institucional de Bienestar Social e Incentivos </t>
  </si>
  <si>
    <t>Plan Anual en Seguridad y Salud en el Trabajo</t>
  </si>
  <si>
    <t>Informe I semestre de ejecución del Plan Anual en Seguridad y Salud en el Trabajo</t>
  </si>
  <si>
    <t>Informe de evaluación del Plan Anual en Seguridad y Salud en el Trabajo</t>
  </si>
  <si>
    <t>Informe II semestre de ejecución del Plan Anual en Seguridad y Salud en el Trabajo</t>
  </si>
  <si>
    <t>Política de Gestión del Conocimiento</t>
  </si>
  <si>
    <t>Informe I semestre de ejecución de la Política de Gestión del Conocimiento</t>
  </si>
  <si>
    <t>Informe II semestre de ejecución la Política de Gestión del Conocimiento</t>
  </si>
  <si>
    <t>1° Informe trimestral de monitoreo y seguimiento de la gestión PQRSD con corte de información al 31 de marzo de 2025</t>
  </si>
  <si>
    <t>2° Informe trimestral de monitoreo y seguimiento de la gestión PQRSD con corte de información al 30 de junio de 2025</t>
  </si>
  <si>
    <t>3° Informe trimestral de monitoreo y seguimiento de la gestión PQRSD con corte de información al 30 de septiembre de 2025</t>
  </si>
  <si>
    <t>4° Informe trimestral de monitoreo y seguimiento de la gestión PQRSD  con corte de información al 31  de diciembre de 2025</t>
  </si>
  <si>
    <t>IDT 1</t>
  </si>
  <si>
    <t xml:space="preserve">
Realizar dos mantenimientos evolutivos a la plataforma mi mercado popular </t>
  </si>
  <si>
    <t>Documentos Request For Information - RFI</t>
  </si>
  <si>
    <t>Disponer la consulta de manera gratuita y libre del RUP mediante la WEB de la ANCP-CCE u otro mecanismo público y gratuito que se disponga.</t>
  </si>
  <si>
    <t>Documento 
Request For Information - RFI , evidenciando la  consulta de manera gratuita y libre del RUP mediante la WEB de la ANCP-CCE u otro mecanismo público y gratuito que se disponga.</t>
  </si>
  <si>
    <t xml:space="preserve">
Diseñar el plan táctico y operativo del modelo de Gobierno de datos que incluye la gestión de datos </t>
  </si>
  <si>
    <t xml:space="preserve">Informe de avance del diseño del plan 
</t>
  </si>
  <si>
    <t>Documento Plan táctico y operativo del modelo de Gobierno de datos</t>
  </si>
  <si>
    <t xml:space="preserve">Informe de avance trimestral 
</t>
  </si>
  <si>
    <t>Documento PETI</t>
  </si>
  <si>
    <t>Informe trimestral de avance</t>
  </si>
  <si>
    <t>Documento Plan de Seguidad y Privacidad de la Información</t>
  </si>
  <si>
    <t>Documento Plan de Tratamiento de Riesgos de Seguridad y la Privacidad de la información</t>
  </si>
  <si>
    <t>1.Racionalización de trámites</t>
  </si>
  <si>
    <t>3.Gestión presupuestal y eficiencia del gasto público</t>
  </si>
  <si>
    <t>11.Integridad</t>
  </si>
  <si>
    <t>13.Seguridad Digital</t>
  </si>
  <si>
    <t>15.Mejora normativa</t>
  </si>
  <si>
    <t>16.Planeación Institucional</t>
  </si>
  <si>
    <t>PND</t>
  </si>
  <si>
    <t>CONPES</t>
  </si>
  <si>
    <t>PND-PES-PEI</t>
  </si>
  <si>
    <t>PES-PEI</t>
  </si>
  <si>
    <t>No.</t>
  </si>
  <si>
    <t xml:space="preserve">LÍNEAS ESTRATÉGICAS </t>
  </si>
  <si>
    <t>OBJETIVO ESTRATÉGICO</t>
  </si>
  <si>
    <t xml:space="preserve">El propósito es optimizar los procesos de compra y contratación pública y  fomentar la transparencia en el uso de los recursos públicos, para lo cual es esencial disponer instrumentos o herramientas técnicas y normativas adecuadas, las cuales deben incluir directrices específicas que fomenten la compra pública sostenible, estratégica e innovadora; lo que a su vez facilitará la adopción de buenas prácticas en materia de la política de compra y contratación.  En este sentido, se aporta a la democratización de la compra pública, en línea con las metas y enfoques del Gobierno Nacional, materializando la inclusión de actores de la economía popular y comunitaria en el Sistema de Compra Pública. </t>
  </si>
  <si>
    <t>Se busca desarrollar mecanismos de agregación de demanda que fortalezcan el desarrollo regional de encadenamientos productivos, y amplíen la participación de actores en el Sistema de Compra Pública. Esto se llevará a cabo mediante la promoción de la compra pública estratégica, innovadora y sostenible en los mecanismos desarrollados por la Agencia,  impulsando la inclusión de actores de la economía popular en el mercado, para generar  una mayor diversidad y alcance de la participación de estos agentes económicos.</t>
  </si>
  <si>
    <t>Se busca promover la transparencia en la compra y contratación pública a través de la implementación de una sólida Gobernanza de datos y el desarrollo de una plataforma de compras públicas propia mediante procesos innovadores. Esta plataforma tiene como objetivo la soberanía y autonomía de la información que permita mejorar la eficiencia, la disponibilidad de datos y la transaccionalidad en la compra y contratación pública, enfocándose prioritariamente en la participación de actores de la economía popular y comunitaria. Además, contempla el análisis de información sobre el sistema de compras públicas y sus diversos actores.</t>
  </si>
  <si>
    <t>Esta encaminado a promover la participación e inclusión de diferentes actores en el Sistema de Compra Pública mediante la implementación de estrategias de capacitación, formación y asistencia técnica que les permitan mejorar su conocimiento y capacidades; y a su vez contribuya a mejorar la relación con la ciudadanía y otros grupos interesados. Se busca que más actores puedan participar de manera efectiva en procesos de compra y contratación pública,  y que la información y el conocimiento se compartan de manera más amplia y accesible, especialmente orientado a la inclusión de actores de la economía popular.</t>
  </si>
  <si>
    <t>Se pretende mejorar la forma en que opera la Agencia para crear colaboraciones y sinergias tanto dentro de la organización como con otras instituciones externas. El objetivo de esta optimización es hacer que los procesos de toma de decisiones sean más eficientes y que se logren los resultados  en el desempeño de las funciones de la Agencia. De igual forma, implementar acciones de innovación y mejora para los procesos que soportan la operación de la entidad.</t>
  </si>
  <si>
    <t xml:space="preserve">Actividad </t>
  </si>
  <si>
    <t>INICIO</t>
  </si>
  <si>
    <t>FIN</t>
  </si>
  <si>
    <t xml:space="preserve">Peso </t>
  </si>
  <si>
    <t xml:space="preserve">Actualizar el Plan de Mejoramiento y Mantenimiento MIPG </t>
  </si>
  <si>
    <t xml:space="preserve">(01) Plan de mejoramiento y mantenimiento  MIPG </t>
  </si>
  <si>
    <t>Optimizar el modelo de operación de la Agencia con el propósito de promover sinergias al interior y con otras instituciones, que faciliten los procesos de toma de decisiones y el logro de resultados efectivos</t>
  </si>
  <si>
    <t xml:space="preserve">Modelo Integrado de Planeación y Gestión </t>
  </si>
  <si>
    <t xml:space="preserve">Claudia Taboada Tapia </t>
  </si>
  <si>
    <t xml:space="preserve">Asesora experta con funciones planeación </t>
  </si>
  <si>
    <t>Actualización del documento técnico de la Estrategía de Capacitaciones Ruta de la Democratización de las Compras Públicas</t>
  </si>
  <si>
    <t>(01) Documento técnico de la Estrategia de Capacitaciones "Ruta de la Democratización de las Compras Públicas"</t>
  </si>
  <si>
    <t>Fomentar la participación e inclusión de actores del Sistema de Compras Públicas a través de mecanismos que promuevan la apropiación y difusión del conocimiento, fortalezcan sus capacidades, y mejoren el relacionamiento con la ciudadanía y grupos de valor.</t>
  </si>
  <si>
    <t>Plan Nacional de Desarrollo: Colombia potencia de vida</t>
  </si>
  <si>
    <t>Ricardo Pajarito</t>
  </si>
  <si>
    <t>Asesor Experto de Comunicaciones Estratégicas</t>
  </si>
  <si>
    <t>Implementar la Ruta de la Democratización de las Compras Públicas</t>
  </si>
  <si>
    <t>(03) Informes de implementación de la "Ruta de la Democratización de las Compras Públicas"</t>
  </si>
  <si>
    <t xml:space="preserve">Plan Estratégico Institucional </t>
  </si>
  <si>
    <t xml:space="preserve">Formular, ejecutar y evaluar el Plan Anual de Auditoría 2024 aprobado por el Comité Institucional de Coordinación de Control Interno CICCI. </t>
  </si>
  <si>
    <t xml:space="preserve">(01) Plan Anual Auditoría aprobado por el CICCI.
(11) Monitoreos mensuales al avance de ejecución del Plan Anual de Auditoría 2024. 
(1) Informe general de la ejecución del Plan Anual de Auditoría 2024 dirigido al CICCI, en donde se detallen las actividades ejecutadas por el equipo de Control Interno en cumplimiento de los roles designados en el Decreto 648 de 2017. </t>
  </si>
  <si>
    <t>Judith Esperanza Gómez Zambrano</t>
  </si>
  <si>
    <t>Desarrollar o actualizar un (2) documentos tipo que coadyuve al cumplimiento de las metas del gobierno establecidas en el PND 2023-2026</t>
  </si>
  <si>
    <t>(02) Resoluciónes de vigencia al Documento Tipo</t>
  </si>
  <si>
    <t>Establecer lineamientos técnicos, conceptuales o metodológicos para la consolidación y democratización del Sistema de Compras Públicas, mediante la elaboración y difusión de herramientas o instrumentos normativos sostenibles, estratégicos o innovadores que promuevan la inclusión de todas las partes interesadas del Sistema de Compra Pública.</t>
  </si>
  <si>
    <t xml:space="preserve">Carolina Quintero Gacharná </t>
  </si>
  <si>
    <t xml:space="preserve">Subdirectora de Gestión Contractual </t>
  </si>
  <si>
    <t>Resolver las consultas recibidas por la Subdirección de Gestión Contractual</t>
  </si>
  <si>
    <t>(04) Informes trimestrales con el seguimiento de las consultas formuladas por los actores del Sistema de Compra Pública sobre la aplicación de normas de carácter general</t>
  </si>
  <si>
    <t>Otro</t>
  </si>
  <si>
    <t>(04) Informes de gestión de sentencias indizadas por trimestre
(04) Matrices de gestión de sentencias indizadas por trimestre</t>
  </si>
  <si>
    <t>Indizar y concordar los conceptos jurídicos de la Subdirección de Gestión Contractual de la ANCP-CCE  de 2024.</t>
  </si>
  <si>
    <t>(04) Informes de gestión de conceptos indizadas por trimestre
(04) Matrices de gestión de conceptos indizadas por trimestre</t>
  </si>
  <si>
    <t>Desarrollar capacitaciones de contratación estatal con énfasis en documentos tipo, para los actores del sistema de compras y contratación pública, especialmente a aquellos vinculados a la economía popular, en el marco de la Ruta por la Democratización de las Compras Públicas.</t>
  </si>
  <si>
    <t xml:space="preserve">(04) Listas de asistencia  y grabaciones de las sesiones que evidencien el desarrollo de las capacitaciones en contratación estatal </t>
  </si>
  <si>
    <t>Elaborar boletines acerca de los conceptos más relevantes en contratación estatal.</t>
  </si>
  <si>
    <t xml:space="preserve">(08) Boletines de los conceptos más relevantes en contratación por trimestre. </t>
  </si>
  <si>
    <t xml:space="preserve">Actualizar los manuales, reglamentos, circulares y guías adoptados por la Agencia Nacional de Contratación Pública  de acuerdo con la normativa y la doctrina vigente </t>
  </si>
  <si>
    <t xml:space="preserve">(06) Manuales. guías o circulares elaborados y/o actualizados </t>
  </si>
  <si>
    <t xml:space="preserve">Proyecto de Inversión </t>
  </si>
  <si>
    <t>GC10</t>
  </si>
  <si>
    <t>Participar en mesas de trabajo o reuniones que contribuyan en la elaboración de normas y reglamentación en materia de compras y contratación pública en conjunto con otros ministerios y departamentos administrativos sujetos a la solicitud del Gobierno Nacional</t>
  </si>
  <si>
    <t>(02) Documentos acerca de los aportes y la participación en la elaboración de proyectos normativos.</t>
  </si>
  <si>
    <t xml:space="preserve">Subdirección de Negocios </t>
  </si>
  <si>
    <t>Estructurar mecanismos de agregación de demanda nuevos y renovaciones: i) instrumentos de agregación de demanda, ii) Acuerdos Marco de Precios o iii) Sistemas Dinámicos de Adquisición y iv) Catálogos derivados de IAD de MiPymes</t>
  </si>
  <si>
    <t xml:space="preserve">(08) Documentos resultado del proceso de estructuración </t>
  </si>
  <si>
    <t xml:space="preserve">8
</t>
  </si>
  <si>
    <t>Promover la compra pública estratégica como factor del desarrollo económico, contribuyendo a la dinamización del desarrollo regional en diferentes sectores del mercado y de la economía popular, a través de mecanismos de agregación de demanda.</t>
  </si>
  <si>
    <t>Documentar la medición del porcentaje de proveedores de economía popular en el segmento de microempresa que participa en los mecanismos de agregación de demanda puestos en operación a partir del 2023</t>
  </si>
  <si>
    <t>EMAE8</t>
  </si>
  <si>
    <t>Apoyar capacitaciones o formaciones orientadas a brindar insumos a los partícipes del sistema de compra pública relacionados con análisis de datos, seguimiento a instrumentos contractuales e implementación del Modelo de Abastecimiento Estratégico  y demás instrumentos desarrollados por la subdirección con el fin de promover la eficiencia y transparencia en la compra pública,  en el marco de la Ruta de la democratización de la compra pública.</t>
  </si>
  <si>
    <t xml:space="preserve">(04) Informes  de las sesiones realizadas en cada trimestre a los partícipes del sistema de compra pública </t>
  </si>
  <si>
    <t>Larry Sadit Alvares Morales.</t>
  </si>
  <si>
    <t>Subdirector de Estudios de Mercado y Abastecimiento Estratégico (E)</t>
  </si>
  <si>
    <t xml:space="preserve">Monitorear  con oportunidad las PQRSD de la Agencia. </t>
  </si>
  <si>
    <t>(04) Informe trimestrales del cumplimeinto de las PQRSD que se gestiona en la ANCP-CCE</t>
  </si>
  <si>
    <t>Ana María Toloza</t>
  </si>
  <si>
    <t>Secretaria General (E)</t>
  </si>
  <si>
    <t>Definir e implementar el Plan de manejo ambiental de la ANCP-CCE</t>
  </si>
  <si>
    <t>(01) Documento de Manejo ambiental aprobado por el CIGD 
(01) Plan de Acción de Manejo Ambiental</t>
  </si>
  <si>
    <t>Fortalecer la herramienta Poxta a través de la identificación y uso de las funcionalidades actualmente disponibles en el aplicativo.</t>
  </si>
  <si>
    <t>(04)Actas de las mesas de trabajo realizadas.
(02) Capacitaciones a los usuarios de la herramienta Poxta en las funcionalidades identificadas en las mesas de trabajo.</t>
  </si>
  <si>
    <t>SG15</t>
  </si>
  <si>
    <t>Elaborar y hacer seguimiento al plan de Anual de Seguridad y Salud en el Trabajo</t>
  </si>
  <si>
    <t>(01) Plan  Anual en seguridad y salud en el trabajo 
(01) Plan de Trabajo Anual en Seguridad y Salud en el Trabajo
(01) Evaluación de SG-SST
(01) Informe del Plan SST </t>
  </si>
  <si>
    <t>Decreto 612 del 2018</t>
  </si>
  <si>
    <t>Subdirección de Información y Desarrollo Tecnológico</t>
  </si>
  <si>
    <t>Desarrollo evolutivo de una plataforma tecnológica que habilite mecanismos de agregacion de demanda por parte de las entidades estatales a actores de la economía popular - Mi Mercado Popular</t>
  </si>
  <si>
    <t>(01) Plataforma funcional (Mi Mercado Popular)
(03) Informe de avance trimestre 1,2 y 3</t>
  </si>
  <si>
    <t>Consolidar un marco de gobernanza para la gestión del conocimiento e información del sistema de compras y contratación, fortaleciendo los procesos de innovación y desarrollo tecnológico con el fin de impulsar la transparencia y fomentar la participación de actores en el sistema electrónico de contratación pública.</t>
  </si>
  <si>
    <t>Avanzar en la Interoperabilidad del SECOP con el Registro Único de Proponentes - RUP</t>
  </si>
  <si>
    <t>(01) Documentos con requerimientos funcionales y técnicos
 (01) Desarrollo del data lake 
(01)  interoperabilidad funcionando en Q4</t>
  </si>
  <si>
    <t xml:space="preserve">Desarrollar el reto Gov Tech </t>
  </si>
  <si>
    <t xml:space="preserve"> (01) Documento que contenga los resultados del diagnóstico de los solucionadores, las memorias de los Bootcamps realizados con solucionadores y la ruta de trabajo con cada solucionador.
(03) Documento que contenga la estrategia para el desarrollo del proyecto.
(04) Informes de avance de documento final</t>
  </si>
  <si>
    <t>IDT4 Avanzar en el desarrollo del Modelo Integral de Gobernanza de Datos de la ANCP-CCE</t>
  </si>
  <si>
    <t>(01) Desarrollo táctico y operativo del modelo de gobierno de datos
(03) Informes de avance trimestres 
(01) Documento final</t>
  </si>
  <si>
    <t xml:space="preserve">Elaborar e implementar la politica de Gobierno Digital </t>
  </si>
  <si>
    <t>(01) Autoevaluación 
(01) Plan de trabajo 
(01) documento de politica de gobierno digitaL
(03) Informes de avances trimestrales</t>
  </si>
  <si>
    <t xml:space="preserve">Elaborar e implementar el Modelo de Seguridad Privacidad de la Información </t>
  </si>
  <si>
    <t>(01) Autoevaluación 
(01) Plan de trabajo 
(01) Documento de documento de MSPI 
(03) Informes de avance trimestrales</t>
  </si>
  <si>
    <t>Elaborar e implmentar la politica de Arquirectura Empresarial</t>
  </si>
  <si>
    <t>(01) Autoevaluación 
(01) Plan de trabajo  
(01) Documento de Modelo de Arquitectura Empresarial 
 (03) Informes de avance trimestrales</t>
  </si>
  <si>
    <t>IDT11</t>
  </si>
  <si>
    <t xml:space="preserve">Actualizar de guías, manuales, infografías con base en en las actualizaciones que impacten las funcionalidades con las que interactúan los usuarios dentro del SECOP II.
</t>
  </si>
  <si>
    <t xml:space="preserve">(03) Conjuntos de guías, manuales o infografías actualizadas de acuerdo con las actualizaciones que impacten las funcionalidades con las que interactúan los usuarios dentro del SECOP II.
</t>
  </si>
  <si>
    <t>Entregable Q3</t>
  </si>
  <si>
    <t>% cumplimiento</t>
  </si>
  <si>
    <t xml:space="preserve">
(3) Monitoreos mensuales al avance de ejecución del Plan Anual de Auditoría 2024.</t>
  </si>
  <si>
    <t>(03) Resoluciónes de vigencia al Documento Tipo</t>
  </si>
  <si>
    <t>(01) Informe trimestral con el seguimiento de las consultas formuladas por los actores del Sistema de Compra Pública sobre la aplicación de normas de carácter general</t>
  </si>
  <si>
    <t>(01) Informes de gestión de sentencias indizadas por trimestre
(01) Matrices de gestión de sentencias indizadas por trimestre</t>
  </si>
  <si>
    <t>(01) Informes de gestión de conceptos indizadas por trimestre
(01) Matrices de gestión de conceptos indizadas por trimestre</t>
  </si>
  <si>
    <t xml:space="preserve">(01) Lista de asistencia  y grabaciones de las sesiones que evidencien el desarrollo de las capacitaciones en contratación estatal </t>
  </si>
  <si>
    <t xml:space="preserve">(03) Boletines de los conceptos más relevantes en contratación por trimestre. </t>
  </si>
  <si>
    <t xml:space="preserve">(01) Manuales. guías o circulares elaborados y/o actualizados </t>
  </si>
  <si>
    <t xml:space="preserve">(03) Documentos resultado del proceso de estructuración </t>
  </si>
  <si>
    <t>(03) Reportes cualitativos mensuales de actores de la economía popular habilitados en los mecanismos de agregación de demanda</t>
  </si>
  <si>
    <t>(01) Informe trimestrales del cumplimeinto de las PQRSD que se gestiona en la ANCP-CCE</t>
  </si>
  <si>
    <t>(04)Actas de las mesas de trabajo realizadas.
(01) Capacitaciones a los usuarios de la herramienta Poxta en las funcionalidades identificadas en las mesas de trabajo.</t>
  </si>
  <si>
    <t>(01) Informe del Plan SST </t>
  </si>
  <si>
    <t>(03) Documento que contenga la estrategia para el desarrollo del proyecto.
(04) Informes de avance de documento final</t>
  </si>
  <si>
    <t>(01) Informes de avance trimestres</t>
  </si>
  <si>
    <t>(01) Informes de avances trimestrales</t>
  </si>
  <si>
    <t>(01) Informes de avance trimestrales</t>
  </si>
  <si>
    <t xml:space="preserve"> (01) Informes de avance trimestrales</t>
  </si>
  <si>
    <t xml:space="preserve">(01) Conjuntos de guías, manuales o infografías actualizadas de acuerdo con las actualizaciones que impacten las funcionalidades con las que interactúan los usuarios dentro del SECOP II.
</t>
  </si>
  <si>
    <r>
      <t xml:space="preserve">
</t>
    </r>
    <r>
      <rPr>
        <b/>
        <sz val="9"/>
        <color theme="1"/>
        <rFont val="Verdana"/>
        <family val="2"/>
      </rPr>
      <t>CÓDIGO:</t>
    </r>
    <r>
      <rPr>
        <sz val="9"/>
        <color theme="1"/>
        <rFont val="Verdana"/>
        <family val="2"/>
      </rPr>
      <t xml:space="preserve"> CCE-DES-FM-15
</t>
    </r>
    <r>
      <rPr>
        <b/>
        <sz val="9"/>
        <color theme="1"/>
        <rFont val="Verdana"/>
        <family val="2"/>
      </rPr>
      <t>VERSIÓN:</t>
    </r>
    <r>
      <rPr>
        <sz val="9"/>
        <color theme="1"/>
        <rFont val="Verdana"/>
        <family val="2"/>
      </rPr>
      <t xml:space="preserve"> 04 del 11 de diciembre de 2023</t>
    </r>
  </si>
  <si>
    <t>SEGUIMIENTO PLAN DE ACCIÓN INSTITUCIONAL - PAI 2025 DE LA AGENCIA NACIONAL DE CONTRATACIÓN PÚBLICA 
- COLOMBIA COMPRA EFICIENTE-</t>
  </si>
  <si>
    <t>ACCIONES POR DEPENDENCIA</t>
  </si>
  <si>
    <t>REGISTRO DE AVANCE AL CUMPLIMIENTO POR ÁREA / TRIMESTRE</t>
  </si>
  <si>
    <t>ÁREA</t>
  </si>
  <si>
    <t>NUMERO DE ACCIONES ESTRATEGICAS POR ÁREA</t>
  </si>
  <si>
    <r>
      <t xml:space="preserve">AVANCE   </t>
    </r>
    <r>
      <rPr>
        <b/>
        <sz val="9"/>
        <color rgb="FF002060"/>
        <rFont val="Verdana"/>
        <family val="2"/>
      </rPr>
      <t>PROGRAMADO</t>
    </r>
    <r>
      <rPr>
        <sz val="9"/>
        <color rgb="FF002060"/>
        <rFont val="Verdana"/>
        <family val="2"/>
      </rPr>
      <t xml:space="preserve"> ACUMULADO Q1</t>
    </r>
  </si>
  <si>
    <r>
      <t xml:space="preserve">AVANCE  </t>
    </r>
    <r>
      <rPr>
        <b/>
        <sz val="9"/>
        <color rgb="FF002060"/>
        <rFont val="Verdana"/>
        <family val="2"/>
      </rPr>
      <t>CUMPLIMIENTO</t>
    </r>
    <r>
      <rPr>
        <sz val="9"/>
        <color rgb="FF002060"/>
        <rFont val="Verdana"/>
        <family val="2"/>
      </rPr>
      <t xml:space="preserve"> ACUMULADO Q1</t>
    </r>
  </si>
  <si>
    <t>PORCENTAJE DE CUMPLIMIENTO Q1</t>
  </si>
  <si>
    <t>AVANCE PROGRAMADO ACUMULADO Q2</t>
  </si>
  <si>
    <t>AVANCE  CUMPLIMIENTO ACUMULADO Q2</t>
  </si>
  <si>
    <t>PORCENTAJE DE CUMPLIMIENTO Q2</t>
  </si>
  <si>
    <t>AVANCE PROGRAMADO ACUMULADO Q3</t>
  </si>
  <si>
    <t>AVANCE CUMPLIMIENTO ACUMULADO Q3</t>
  </si>
  <si>
    <t>PORCENTAJE DE CUMPLIMIENTO Q3</t>
  </si>
  <si>
    <t>AVANCE PROGRAMADO ACUMULADOQ4</t>
  </si>
  <si>
    <t>AVANCE CUMPLIMIENTO ACUMULADO Q4</t>
  </si>
  <si>
    <t>PORCENTAJE DE CUMPLIMIENTO Q4</t>
  </si>
  <si>
    <t>DIRECCIÓN GENERAL</t>
  </si>
  <si>
    <t>SUBDIRECCIÓN GESTION CONTRACTUAL</t>
  </si>
  <si>
    <t>SUBDIRECCIÓN NEGOCIOS</t>
  </si>
  <si>
    <t>SUBDIRECCIÓN EMAE</t>
  </si>
  <si>
    <t>SUBDIRECCIÓN IDT</t>
  </si>
  <si>
    <t>SECRETARÍA GENERAL</t>
  </si>
  <si>
    <t>DISTRIBUCIÓN DE ACCIONES ESTRATEGICAS 2024</t>
  </si>
  <si>
    <t>METODOLOGÍA DE SEGUIMIENTO</t>
  </si>
  <si>
    <t xml:space="preserve">1. Cada mes, las áreas de la ANCPCCE en cabeza de la primera línea de defensa debe reportar los avances con soportes del cumplimiento a la segunda línea de defensa en cabeza de Planeación de la Dirección General mediante el mecanismo o la herramienta que se determine para dicho cumplimiento.
2. Los avances de reporte deben responder al 100% de los entregables planeados en este documento, no borradores o documentos preliminares. Por ejemplo si su entregable es un informe o un documento aprobado; no se podrá cuantificar, ni se recibirá si se entrega en documento borrador, documento con avance parcial, sin firmas y sin atributos de calidad e identificación, fecha, seguimiento y control.
3. La forma de cuantificar el cumplimiento del avance en el plan de acción será sobre el total de actividades del año y peso ponderado de la actividad. Es decir, si su actividad se cumple en totalidad hasta el ultimo trimestre del año, estas solo se cuantificaran de manera agregada hasta ese momento.
4. La sumatoria de las actividades son acumuladas no se dará cumplimiento de 100% por cada Q, es decir, si las áreas tienen planeado el 25% de su ejecución en el primer Q. Este será el valor reflejado de avance. Por otra parte si su área tiene planeado solo el 10% de avance en el primer Q solo se le reflejara este avance.
5. En caso de adelantar actividades, por favor informe en su registro para que la segunda línea de defensa cuantifique su avance.
6. Recuerde que las reprogramaciones a su plan de acción se deben hacer con anterioridad al vencimiento de estas. y se registrarán en el control de cambios de este documento.
</t>
  </si>
  <si>
    <t>INDICADORES DE COLOR AL CUMPLIMIENTO ACUMULADO DEL PLAN</t>
  </si>
  <si>
    <t>CONTENIDO DE DOCUMENTO DE PLAN DE ACCIÓN</t>
  </si>
  <si>
    <r>
      <rPr>
        <b/>
        <sz val="10"/>
        <color theme="1"/>
        <rFont val="Verdana"/>
        <family val="2"/>
      </rPr>
      <t>HOJA 1. PAI.</t>
    </r>
    <r>
      <rPr>
        <sz val="10"/>
        <color theme="1"/>
        <rFont val="Verdana"/>
        <family val="2"/>
      </rPr>
      <t xml:space="preserve"> Presentación, introducción Plan de Acción Institucional 2024 y distribución de acciones por área .
</t>
    </r>
    <r>
      <rPr>
        <b/>
        <sz val="10"/>
        <color theme="1"/>
        <rFont val="Verdana"/>
        <family val="2"/>
      </rPr>
      <t>HOJA 2. PAI 2024.</t>
    </r>
    <r>
      <rPr>
        <sz val="10"/>
        <color theme="1"/>
        <rFont val="Verdana"/>
        <family val="2"/>
      </rPr>
      <t xml:space="preserve"> Acciones programadas para la ejecución del plan de acción institucional de la vigencia 2024.
</t>
    </r>
    <r>
      <rPr>
        <b/>
        <sz val="10"/>
        <color theme="1"/>
        <rFont val="Verdana"/>
        <family val="2"/>
      </rPr>
      <t>HOJA 3.  Objetivos Estratégicos.</t>
    </r>
    <r>
      <rPr>
        <sz val="10"/>
        <color theme="1"/>
        <rFont val="Verdana"/>
        <family val="2"/>
      </rPr>
      <t xml:space="preserve"> Consolida los objetivos planteados en Plan Estratégico Institucional 2023 - 2026.
</t>
    </r>
    <r>
      <rPr>
        <b/>
        <sz val="10"/>
        <color theme="1"/>
        <rFont val="Verdana"/>
        <family val="2"/>
      </rPr>
      <t>HOJA 4. Control de Ajustes PAI.</t>
    </r>
    <r>
      <rPr>
        <sz val="10"/>
        <color theme="1"/>
        <rFont val="Verdana"/>
        <family val="2"/>
      </rPr>
      <t xml:space="preserve"> Configura el formato para el registro y trazabilidad de la solicitud de ajustes al contenido de este documento.
</t>
    </r>
    <r>
      <rPr>
        <b/>
        <sz val="10"/>
        <color theme="1"/>
        <rFont val="Verdana"/>
        <family val="2"/>
      </rPr>
      <t>HOJA 5. Control de Formato.</t>
    </r>
    <r>
      <rPr>
        <sz val="10"/>
        <color theme="1"/>
        <rFont val="Verdana"/>
        <family val="2"/>
      </rPr>
      <t xml:space="preserve"> Configura la trazabilidad de ajustes del formato PAI CCE-DES-FM-15
</t>
    </r>
  </si>
  <si>
    <t>PRODUCTOS</t>
  </si>
  <si>
    <t>SEGUIMIENTO TRIMESTRAL  PLAN DE ACCIÓN</t>
  </si>
  <si>
    <t>Meta</t>
  </si>
  <si>
    <t>Avance programado acumulado Q1</t>
  </si>
  <si>
    <t>Avance programado acumulado Q2</t>
  </si>
  <si>
    <t>Avance programado acumulado Q3</t>
  </si>
  <si>
    <t>Avance programado acumulado Q4</t>
  </si>
  <si>
    <t>CUMPLIMIENTO Q1</t>
  </si>
  <si>
    <t>CUMPLIMIENTO Q2</t>
  </si>
  <si>
    <t>CUMPLIMIENTO Q3</t>
  </si>
  <si>
    <t>CUMPLIMIENTO Q4</t>
  </si>
  <si>
    <t>CUANTIFICACIÓN Q1</t>
  </si>
  <si>
    <t>CUANTIFICACIÓN Q2</t>
  </si>
  <si>
    <t>CUANTIFICACIÓN Q3</t>
  </si>
  <si>
    <t>CUANTIFICACIÓN Q4</t>
  </si>
  <si>
    <t xml:space="preserve">OBSERVACIONES </t>
  </si>
  <si>
    <t>LINK EVIDENCIAS</t>
  </si>
  <si>
    <t>DG8</t>
  </si>
  <si>
    <t> </t>
  </si>
  <si>
    <t>1 Acción</t>
  </si>
  <si>
    <t>EMAE 4</t>
  </si>
  <si>
    <t>EMAE 5</t>
  </si>
  <si>
    <t>EMAE 6</t>
  </si>
  <si>
    <t>EMAE 7</t>
  </si>
  <si>
    <t>EMAE 8</t>
  </si>
  <si>
    <r>
      <t xml:space="preserve">
</t>
    </r>
    <r>
      <rPr>
        <b/>
        <sz val="9"/>
        <color theme="1"/>
        <rFont val="Verdana"/>
        <family val="2"/>
      </rPr>
      <t xml:space="preserve">CÓDIGO: </t>
    </r>
    <r>
      <rPr>
        <sz val="9"/>
        <color theme="1"/>
        <rFont val="Verdana"/>
        <family val="2"/>
      </rPr>
      <t xml:space="preserve">CCE-DES-FM-15
</t>
    </r>
    <r>
      <rPr>
        <b/>
        <sz val="9"/>
        <color theme="1"/>
        <rFont val="Verdana"/>
        <family val="2"/>
      </rPr>
      <t>VERSIÓN:</t>
    </r>
    <r>
      <rPr>
        <sz val="9"/>
        <color theme="1"/>
        <rFont val="Verdana"/>
        <family val="2"/>
      </rPr>
      <t xml:space="preserve"> 04 del 11 de dicimebre de 2023</t>
    </r>
  </si>
  <si>
    <t>CONTROL DE SOLICITUD DE MODIFICACIONES - AJUSTES Y CAMBIO DE PLAN DE ACCIÓN 2025</t>
  </si>
  <si>
    <t>TIPO DE SOLICITUD</t>
  </si>
  <si>
    <t>ÁREA RESPONSABLE</t>
  </si>
  <si>
    <r>
      <t xml:space="preserve">FECHA DE SOLICITUD
</t>
    </r>
    <r>
      <rPr>
        <b/>
        <sz val="8"/>
        <rFont val="Verdana"/>
        <family val="2"/>
      </rPr>
      <t>DD/MM/AAAA</t>
    </r>
  </si>
  <si>
    <t>ID DE ACCIÓN PARA AJUSTAR</t>
  </si>
  <si>
    <t>Q PROGRAMADO DE LA ACCIÓN</t>
  </si>
  <si>
    <t>FECHA DE INICIO</t>
  </si>
  <si>
    <t xml:space="preserve">FECHA DE FIN </t>
  </si>
  <si>
    <t xml:space="preserve">DESCRIPCIÓN DEL AJUSTE </t>
  </si>
  <si>
    <t>CARTA DE JUSTIFICACIÓN</t>
  </si>
  <si>
    <t>OBSERVACIONES SEGUNDA LINEA DE DEFENSA</t>
  </si>
  <si>
    <t xml:space="preserve">Link Evidencias </t>
  </si>
  <si>
    <t>VERSIÓN VIGENTE PAI</t>
  </si>
  <si>
    <t>FECHA DE VERSIÓN PAI 2024</t>
  </si>
  <si>
    <t>CÓD</t>
  </si>
  <si>
    <t>CONSEC</t>
  </si>
  <si>
    <t>MES/AÑO</t>
  </si>
  <si>
    <t xml:space="preserve">PAI 2025 V1 </t>
  </si>
  <si>
    <t xml:space="preserve">Dirección General -Planeación </t>
  </si>
  <si>
    <t xml:space="preserve">Primera versión del Plan de Acción Institucional aprobado en el Comité Directivo </t>
  </si>
  <si>
    <t>CONTROL DE CAMBIOS DEL FORMATO</t>
  </si>
  <si>
    <t>VERSION</t>
  </si>
  <si>
    <t>AJUSTES</t>
  </si>
  <si>
    <t>FECHA</t>
  </si>
  <si>
    <t xml:space="preserve">VERSIÓN VIGENTE </t>
  </si>
  <si>
    <t>Creación de formato </t>
  </si>
  <si>
    <t>Elaboró</t>
  </si>
  <si>
    <t>Carolina Olivera</t>
  </si>
  <si>
    <t xml:space="preserve">Contratista de la Dirección General </t>
  </si>
  <si>
    <t>Revisó</t>
  </si>
  <si>
    <t>Karina Blanco</t>
  </si>
  <si>
    <t xml:space="preserve">Asesora Experta con funciones de planeación </t>
  </si>
  <si>
    <t>Aprobó</t>
  </si>
  <si>
    <t>Ajuste de uso al formato</t>
  </si>
  <si>
    <t>Ajuste a fórmulas de seguimiento</t>
  </si>
  <si>
    <t xml:space="preserve">Liz Vasquéz </t>
  </si>
  <si>
    <t>Analista T02-06</t>
  </si>
  <si>
    <t>Actualización de objetivos estrategicos 
Ajustes de estructura del formato de la hoja de PAI 2024</t>
  </si>
  <si>
    <t>Ana Maria Hernandez 
Valentina Durango Reina
Analista T02-06</t>
  </si>
  <si>
    <t>Contratista de la Dirección General 
Analista T02-06</t>
  </si>
  <si>
    <t xml:space="preserve">Claudia Taboada </t>
  </si>
  <si>
    <t>• Economía popular y comunitaria
• Transparencia Ambiente y Transición energética</t>
  </si>
  <si>
    <t>Establecer lineamientos técnicos, conceptuales o metodológicos para la consolidación y democratización del Sistema de Compra Pública, mediante la elaboración y difusión de instrumentos o herramientas normativos sostenibles, estratégicos o innovadores que promuevan la inclusión de todas las partes interesadas del Sistema de Compra Pública.</t>
  </si>
  <si>
    <t>• Economía popular y comunitaria 
• Colombia sin hambre Ambiente y Transición energética 
• Paz Total</t>
  </si>
  <si>
    <t xml:space="preserve">Promover la compra pública estratégica como factor del desarrollo económico, contribuyendo a la dinamización del desarrollo regional en diferentes sectores del mercado y de la economía popular, a través de mecanismos de agregación de demanda. </t>
  </si>
  <si>
    <t>• Economía popular y comunitaria 
• Transparencia</t>
  </si>
  <si>
    <t>• Transparencia Educación
• Economía popular y comunitaria 
• Paz total</t>
  </si>
  <si>
    <t>Fomentar la participación e inclusión de actores del Sistema de Compra Pública a través de mecanismos que promuevan la apropiación y difusión del conocimiento, fortalezcan sus capacidades, y mejoren el relacionamiento con la ciudadanía y grupos de valor.</t>
  </si>
  <si>
    <t>• Transparencia
•  Educación Economía popular y comunitaria 
• Paz total</t>
  </si>
  <si>
    <t>Optimizar el modelo de operación de la Agencia con el propósito de promover sinergias al interior y con otras instituciones, que faciliten los procesos de toma de decisiones y el logro de resultados efectivo</t>
  </si>
  <si>
    <t>MAPA DE OBJETIVOS ESTRATEGICOS</t>
  </si>
  <si>
    <t>AGENCIA NACIONAL DE CONTRATACIÓN PÚBLICA - COLOMBIA COMPRA EFICIENTE - 
PLATAFORMA ESTRATÉGICA
2023</t>
  </si>
  <si>
    <t>MISIÓN</t>
  </si>
  <si>
    <t>VISIÓN 2023 - 2030</t>
  </si>
  <si>
    <t>OBJETIVO ESTRATÉGICO PROPUESTO</t>
  </si>
  <si>
    <t xml:space="preserve">DESCRIPCIÓN </t>
  </si>
  <si>
    <t xml:space="preserve">Enfoque orientador  </t>
  </si>
  <si>
    <t xml:space="preserve">EJES ESTRATÉGICOS </t>
  </si>
  <si>
    <t xml:space="preserve">CRITERIOS DE PROGRAMACIÓN DE METAS </t>
  </si>
  <si>
    <t xml:space="preserve">PRODUCTOS </t>
  </si>
  <si>
    <t xml:space="preserve">INDICADORES </t>
  </si>
  <si>
    <t>LÍNEA BASE</t>
  </si>
  <si>
    <t xml:space="preserve">META CUATRIENIO </t>
  </si>
  <si>
    <t>UNIDAD DE MEDIDA</t>
  </si>
  <si>
    <t>RESPONSABLE</t>
  </si>
  <si>
    <t>DESAGREGACIÓN DE META CUATRIENIO</t>
  </si>
  <si>
    <t>DESCRIPCIÓN DEL INDICADOR: SEÑALAR HITOS O ENTREGABLES DE CADA META POR AÑO</t>
  </si>
  <si>
    <t>Enfoque de género</t>
  </si>
  <si>
    <t>Enfoque diferencial étnico:</t>
  </si>
  <si>
    <t>Enfoque Diferencial de Diversidad Sexual</t>
  </si>
  <si>
    <t>Enfoque Diferencial de Discapacidad</t>
  </si>
  <si>
    <t>Define la razón de ser de la organización, su propósito fundamental. Describe qué hace la organización, para quién lo hace y cómo lo hace. La misión se centra en el presente y está orientada hacia el corto plazo.</t>
  </si>
  <si>
    <t>Expresa lo que la organización aspira a ser en el futuro. Representa las metas a largo plazo y describe el estado ideal que la organización espera alcanzar. La visión es más abstracta y general que la misión.</t>
  </si>
  <si>
    <t>Las líneas guían la construcción de los objetivos estratégicos marcados por la organización. Las líneas estratégicas representan las grandes apuestas del Gobierno Nacional, estás centrarán las acciones necesarias para dar cumplimiento al Plan Nacional de Desarrollo “Colombia Potencia de Vida” 2022-2026.</t>
  </si>
  <si>
    <t>Son los propósitos o determinantes definidos por la entidad en el largo plazo, con lo cual se busca dar cumplimiento a las apuestas de transformación. Los objetivos sirven como articuladores de instrumentos de planeación (planes programas y proyectos) y del análisis prospectivo (propósito superior, misión, visión).</t>
  </si>
  <si>
    <t xml:space="preserve">Se describen los objetivos estratégicos </t>
  </si>
  <si>
    <t xml:space="preserve">analiza las relaciones sociales y de poder injustas y desiguales entre hombres y mujeres y reconoce las necesidades particulares de las mujeres; el abordaje de las relaciones históricas de género que atraviesan el entramado social y se articulan con otras relaciones sociales como son la condición socioeconómica, la etnicidad, edad y opción sexual. </t>
  </si>
  <si>
    <t xml:space="preserve">remite a una perspectiva de análisis, de reconocimiento, respeto y garantía de los derechos individuales y colectivos de todos los grupos étnicos como son las comunidades negras, palenqueras, raizales, indígenas y ROM, haciendo énfasis en la igualdad de oportunidades desde la diferencia, la diversidad y la no discriminación. </t>
  </si>
  <si>
    <t xml:space="preserve">La orientación sexual e identidad de género es una construcción individual permeada por los ámbitos social, cultural, histórico, sociológico, político y económico, donde el ámbito biológico es un elemento entre otras variables, que contribuye a su desarrollo concreto, pero no determinante como causa única. La diversidad sexual se refiere a la orientación sexual y a la forma en que cada persona vive su experiencia afectiva y erótica. Existen muchas expresiones de esta diversidad, algunas de las más comunes son: heterosexual, homosexual, bisexual, asexual.  
 </t>
  </si>
  <si>
    <t xml:space="preserve">parten del reconocimiento de las diferencias e intersubjetividades para la atención de las necesidades específicas de grupos poblacionales en los territorios como principios de acción pública desde una perspectiva transversal de derechos humanos. Es un enfoque que hace referencia al desarrollo e implementación de acciones inclusivas, diferenciadas y afirmativas en el marco de las políticas sociales y poblacionales.           </t>
  </si>
  <si>
    <t xml:space="preserve">Representan la concreción de campos de acción en que se desarrollan los objetivos estratégicos </t>
  </si>
  <si>
    <t>Determinante que determina la orientación de la programación del producto</t>
  </si>
  <si>
    <t xml:space="preserve">Son bienes o servicios de una entidad resultado del desarrollo de acciones programadas para dar cumplimiento a un objetivo; es decir, es la materialización de lo propuesto.  </t>
  </si>
  <si>
    <t>Tiene como propósito medir el avance del producto en relación con las metas propuestas. La información producida del indicador debe ser observable y verificable, de modo que permita generar un análisis cuantitativo o cualitativo de la situación, estado, evolución, progreso e intensidad de los procesos o actividades en ejecución</t>
  </si>
  <si>
    <t xml:space="preserve">Son resultados obtenidos en años anteriores, y se toman como punto de referencia para plantear las metas. </t>
  </si>
  <si>
    <t xml:space="preserve"> Cantidad de bienes y servicios suficientes para materializar el objetivo propuesto</t>
  </si>
  <si>
    <t xml:space="preserve">Expresa el resultado de medición del producto a medir. Tenga presente que debe acoplarse al producto y a la lectura analítica de los resultados que este arroje. Esto puede ser porcentaje, número, pesos, entre otras unidades de medición.  </t>
  </si>
  <si>
    <t>Responsables de recolectar la información del indicador, y generar los reportes para la medición y seguimiento del desempeño del área.</t>
  </si>
  <si>
    <t xml:space="preserve"> Cantidad de bienes y servicios suficientes para materializar el objetivo propuesta para el cuatrienio</t>
  </si>
  <si>
    <t>Decreto 4170 de 2011
La Agencia Nacional de Contratación Pública - Colombia Compra Eficiente (ANCP - CCE),  ente rector en materia de contratación pública. 
Tiene como objetivo  desarrollar e impulsar políticas públicas y herramientas para los procesos de compra y contratación estatal, con el fin de generar una mayor eficiencia, transparencia y optimización de los recursos del Estado.</t>
  </si>
  <si>
    <t xml:space="preserve">La Agencia Nacional de Contratación Pública – Colombia Compra Eficiente (ANCP- CCE) para 2030 se destacará  a nivel latinoamericano por avanzar  en la democratización del mercado de compra y contratación pública,  mediante la promoción de la participación e inclusión de todos los actores  interesados y partícipes.  </t>
  </si>
  <si>
    <t>Economía popular y comunitaria
Transparencia
Ambiente y Transición energética</t>
  </si>
  <si>
    <t>Investigación y Desarrollo</t>
  </si>
  <si>
    <t>Organización_para_la_Cooperación_y_el_Desarrollo_Económicos_OCDE</t>
  </si>
  <si>
    <t>Fomentar una participación transparente y efectiva de las partes interesadas. </t>
  </si>
  <si>
    <t>Un Modelo de Abastecimiento Estratégico actualizado que incorpore como propósito la democratización de la compra pública.</t>
  </si>
  <si>
    <t>Modelo de Abastecimiento Estratégico actualizado</t>
  </si>
  <si>
    <t>Subdirección de Estudios de Mercado y Abastecimiento Estratégico</t>
  </si>
  <si>
    <t>0.7</t>
  </si>
  <si>
    <t>0.2</t>
  </si>
  <si>
    <t>0.1</t>
  </si>
  <si>
    <t xml:space="preserve">Desde la Subdirección de Estudios de Mercado y Abastecimiento Estratégico, se plantea una actualización al Modelo de Abastecimiento Estratégico con el propósito de integrar la democratización de las compras públicas en Colombia. Esta actualización incluirá herramientas existentes en el marco jurídico y los instrumentos desarrollados por la agencia. Este esfuerzo contribuirá al objetivo estratégico de establecer lineamientos técnicos, conceptuales o metodológicos para consolidar y democratizar el Sistema de Compra Pública. La actualización del Modelo se alinea con la elaboración y difusión de instrumentos normativos sostenibles vigentes, estratégicos o innovadores que promuevan la inclusión de todas las partes interesadas en el Sistema.  La medición se realizará a través de un documento en cada vigencia que refleje el resultado de la actualización del Modelo. </t>
  </si>
  <si>
    <r>
      <rPr>
        <b/>
        <sz val="10"/>
        <rFont val="Century Gothic"/>
        <family val="2"/>
      </rPr>
      <t xml:space="preserve">Hito 1 </t>
    </r>
    <r>
      <rPr>
        <sz val="10"/>
        <rFont val="Century Gothic"/>
        <family val="2"/>
      </rPr>
      <t xml:space="preserve">(2024): Modelo de Abastecimiento Estratégico Actualizado (Versión 3.0)
</t>
    </r>
    <r>
      <rPr>
        <b/>
        <sz val="10"/>
        <rFont val="Century Gothic"/>
        <family val="2"/>
      </rPr>
      <t xml:space="preserve">Hito 2 </t>
    </r>
    <r>
      <rPr>
        <sz val="10"/>
        <rFont val="Century Gothic"/>
        <family val="2"/>
      </rPr>
      <t xml:space="preserve">(2025): Actualización del  Modelo de Abastecimiento Estratégico de acuerdo con la elaboración y difusión de instrumentos normativos sostenibles vigentes, estratégicos o innovadores que promuevan la inclusión de todas las partes interesadas en el Sistema
</t>
    </r>
    <r>
      <rPr>
        <b/>
        <sz val="10"/>
        <rFont val="Century Gothic"/>
        <family val="2"/>
      </rPr>
      <t xml:space="preserve">Hito 3 </t>
    </r>
    <r>
      <rPr>
        <sz val="10"/>
        <rFont val="Century Gothic"/>
        <family val="2"/>
      </rPr>
      <t>(2026): Actualización del  Modelo de Abastecimiento Estratégico de acuerdo con la elaboración y difusión de instrumentos normativos sostenibles vigentes, estratégicos o innovadores que promuevan la inclusión de todas las partes interesadas en el Sistema.</t>
    </r>
  </si>
  <si>
    <t xml:space="preserve">Fortalecimiento de Economías Populares y comunitarias </t>
  </si>
  <si>
    <t>Plan_Nacional_de_Desarrollo_Colombia_Potencia_de_Vida_2022_2026_PND</t>
  </si>
  <si>
    <t xml:space="preserve">Documentos de buenas prácticas contractuales </t>
  </si>
  <si>
    <t xml:space="preserve">Número de documentos elaborados </t>
  </si>
  <si>
    <r>
      <rPr>
        <b/>
        <sz val="10"/>
        <color rgb="FFFF0000"/>
        <rFont val="Century Gothic"/>
        <family val="2"/>
      </rPr>
      <t xml:space="preserve"> </t>
    </r>
    <r>
      <rPr>
        <b/>
        <sz val="10"/>
        <color theme="1"/>
        <rFont val="Century Gothic"/>
        <family val="2"/>
      </rPr>
      <t>Subdirección de Gestión Contractual</t>
    </r>
  </si>
  <si>
    <r>
      <t xml:space="preserve">Teniendo como referente el concepto de documentos de lineamientos del DNP, para el cumplimiento y despliegue de esta meta se tiene presente la elaboración y/o actualización de guías, manuales, y reglamentos que se expiden al interior de la subdirección; </t>
    </r>
    <r>
      <rPr>
        <b/>
        <sz val="10"/>
        <rFont val="Century Gothic"/>
        <family val="2"/>
      </rPr>
      <t>algunos de estos enfocados en promover la participación de actores de economía popular</t>
    </r>
    <r>
      <rPr>
        <sz val="10"/>
        <rFont val="Century Gothic"/>
        <family val="2"/>
      </rPr>
      <t xml:space="preserve"> </t>
    </r>
    <r>
      <rPr>
        <b/>
        <sz val="10"/>
        <rFont val="Century Gothic"/>
        <family val="2"/>
      </rPr>
      <t>dentro del sistema de contratación pública, y las demás líneas estratégicas como medio ambiente, entre otras</t>
    </r>
    <r>
      <rPr>
        <sz val="10"/>
        <rFont val="Century Gothic"/>
        <family val="2"/>
      </rPr>
      <t xml:space="preserve">. Así mismo, se tiene en cuenta para esta meta la proyección de boletines de relatorías donde se plasmen los conceptos y línea jurisprudencial más relevante en materia de contratación estatal. En cuanto a la medición del indicador, se hará a través del número de documentos entregados, es decir, la guía o manual elaborado o actualizado así como el número de boletines que se llegasen a expedir. </t>
    </r>
  </si>
  <si>
    <t xml:space="preserve">Elaboración o actualización de manuales, guías y reglamentos normativos de acuerdo a las necesidades suscitadas de cada vigencia. </t>
  </si>
  <si>
    <t>Modelo_Integrado_de_Planeación_y_Gestión</t>
  </si>
  <si>
    <t>Compras y contratación Pública</t>
  </si>
  <si>
    <t xml:space="preserve">Documentos normativos </t>
  </si>
  <si>
    <r>
      <t xml:space="preserve">Número de documentos </t>
    </r>
    <r>
      <rPr>
        <sz val="10"/>
        <rFont val="Century Gothic"/>
        <family val="2"/>
      </rPr>
      <t>normativos elaborados</t>
    </r>
  </si>
  <si>
    <t xml:space="preserve">El cumplimiento de esta meta esta asociado a la construcción de nuevos documentos tipo que estén enfocados en las nuevas dinámicas de vinculación de actores de economía popular a la contratación pública, o la actualización de los ya existentes, teniendo en cuenta las nuevas normas que se expidan en cumplimiento de las líneas de Gobierno. También, se incluye la participación de la Agencia en la elaboración de decretos y proyectos normativos a los que se la convoque por parte de otras oficinas, como Ministerios y Departamentos Administrativos. En cuanto a la medición del indicador, esta se tendrá como número de documentos entregados, pues la validación se hace a partir de la resolución que da vigencia a los documentos tipo que se expidan o actualicen. Y para el caso de la participación en decretos o proyectos normativos, de igual manera de tendrá como insumo el documentos que se envíe con el proyecto contenido. </t>
  </si>
  <si>
    <t>La expedición de nuevos documentos tipo esta asociada a la producción del cubo del gasto y los análisis a los planes de adquisiciones de las entidades que se suministran por parte de la Subdirección de Estudios de Mercado y Abastecimiento Estratégico de manera semestral. Así mismo, la actualización depende del análisis que se haga a la implementación del instrumentos contractual,  de las mesas de trabajo que se sostengan con los actores involucrados en el tema y de las normas que se expidan al respecto.</t>
  </si>
  <si>
    <t>5. Convergencia regional</t>
  </si>
  <si>
    <t>Mecanismos de Agregación de Demanda para la Economía Popular  estructurados</t>
  </si>
  <si>
    <t xml:space="preserve">Número de mecanismos de Agregación de Demanda estructurados para la Economía Popular </t>
  </si>
  <si>
    <t xml:space="preserve">Previo a 2023 no existían en Colombia mecanismos de agregación de demanda enfocados a la economía popular, que fueron incorporados a través del Plan Nacional de Desarrollo 2022-2026. Por lo tanto, la línea de base es 0. Cuando nos referimos a "Estructurados" es contar con los documentos elaborados, aprobados y listos para publicar borrador en el SECOP. Se trata de la construcción del mecanismo de agregación de demanda, entendido esto como la disponibilidad de catálogos o sistemas dinámicos en los que actores de la economía popular puedan presentar sus ofertas.  </t>
  </si>
  <si>
    <t>Elaboración de mecanismos de agregación de demanda</t>
  </si>
  <si>
    <t>Mecanismos de Agregación de Demanda</t>
  </si>
  <si>
    <t>Porcentaje de proveedores de Economía Popular que participa en los mecanismos puestos en operación a partir del 2023</t>
  </si>
  <si>
    <t>Porcentaje (%)</t>
  </si>
  <si>
    <t>Se calculará la proporción de proveedores de la economía popular que cuentan con características de microempresas habilitadas, con respecto a la totalidad de proveedores habilitados a partir del año 2023.   El conteo de proveedores se hace a partir de los reportes construidos por Colombia Compra Eficiente a partir de los actos administrativos, anexos y demás herramientas que utilice la entidad para comunicar las listas de proveedores autorizados para vender en la Tienda Virtual del Estado Colombiano. Debido a que es una metodología propia no se emplean modelos regionales, sectoriales o internacionales y  dado que se calculará a partir del año 2023, no será retroactivo. El producto se medirá a través de los proveedores seleccionados en los mecanismos de agregación de demanda</t>
  </si>
  <si>
    <t>Proveedores de Economía Popular que participan en los mecanismos puestos en operación a partir del 2023</t>
  </si>
  <si>
    <t>Objetivos_de_Desarrollo_Sostenibles_ODS</t>
  </si>
  <si>
    <t>Economía popular y comunitaria
Transparencia</t>
  </si>
  <si>
    <t>Plataforma tecnológica que habilite mecanismos de agregacion de demanda por parte de las entidades estatales a actores de la economía popular - Mi Mercado Popular</t>
  </si>
  <si>
    <t xml:space="preserve">Porcentaje de cumplimiento del cronograma de trabajo del proyecto </t>
  </si>
  <si>
    <t>No aplica</t>
  </si>
  <si>
    <t>Subidrección de Información y Desarrollo Tecnológico</t>
  </si>
  <si>
    <t>Producto #1: Como producto se establece una plataforma tecnológica que habilite mecanismos de agregación de demanda por parte de las entidades estatales a actores de la economía popular - Mi Mercado Popular. Este producto consiste en el desarrollo, implementación y puesta en funcionamiento de una tienda virtual que habilite mecanismos de agregación de demanda para la adquisición de bienes y servicios por parte de Entidades Estatales a actores de economía popular en todo el territorio nacional.
La medición del indicador se hará conforme al plan de trabajo establecido para cada una de las fases que se establezcan, actividad que se conceptualizará al principio de cada vigencia. La meta es lograr un cumplimiento del 100% del plan de trabajo para cada periodo. Para el año 2023 ya se cuenta con un cronograma que está siendo ejecutado para alcanzar la versión 1 de la plataforma, permitiendo realizar los procesos de registro de proveedores, así como la generación de bases de datos de características o perfiles de los actores de la compra pública.
En 2024 el trabajo estará orientado a la integración de algunos desarrollos complementarios del sistema, su estabilización y la conceptualización desde la perspectiva funcional de lo que será la nueva Tienda Virtual del Estado Colombiano. Para 2025 se trabajará en el desarrollo técnico de las funcionalidades entregadas a la SIDT en 2024, para que en 2026 las entidades estatales y los actores de la economía popular estén utilizando 100% esta herramienta, teniendo sobre ella total control y autonomía.</t>
  </si>
  <si>
    <r>
      <t xml:space="preserve">Para </t>
    </r>
    <r>
      <rPr>
        <b/>
        <sz val="10"/>
        <color theme="1"/>
        <rFont val="Calibri"/>
        <family val="2"/>
        <scheme val="minor"/>
      </rPr>
      <t>2023</t>
    </r>
    <r>
      <rPr>
        <sz val="10"/>
        <color theme="1"/>
        <rFont val="Calibri"/>
        <family val="2"/>
        <scheme val="minor"/>
      </rPr>
      <t xml:space="preserve"> plataforma tecnológica que permita efectuar un proeso de registro de actores / proveedores de la economía popular
Para 2024 plataforma funcional que permita realizar transacciones entre los actores de la economía popular y las entidades públicas. 
Para 2025 desarrollar al menos dos nuevas funcionalidades relacionadas con la plataforma lanzada en 2024.
Para 2026 integración de Mi Mercado Popular a la nueva plataforma tecnológica de compras públicas. </t>
    </r>
  </si>
  <si>
    <t>Interoperabilidad SECOP con el Registro Único de Proponentes - RUP</t>
  </si>
  <si>
    <t>Número de Sistema de compras públicas interoperable con el registro Único de Proponentes - RUP</t>
  </si>
  <si>
    <t>Producto #2: Interoperabilidad SECOP / RUP: Teniendo en cuenta lo reportado a nivel del Plan Sectorial al DNP, a continuación, se detallan los entregables que corresponde a cada uno de los avances porcentuales del producto. Para 2024 disponibilizar la consulta de manera gratuita y libre del RUP mediante la WEB de la ANCP-CCE u otro mecanismo público y gratuito que se disponga, así como generar la interoperabilidad con el SI Mi Mercado Popular. Para 2025, la puesta en marcha en producción del Directorio Único de Proveedores del Estado y para 2026 la integración de los mecanismos de interoperabilidad completos con la nueva TVEC.
La medición del indicador se hará conforme al plan de trabajo establecido para cumplir con cada entregable mencionado en el párrafo anterior, actividad que se conceptualizará al principio de cada vigencia. La meta es lograr un cumplimiento del 100% del plan de trabajo para cada vigencia.</t>
  </si>
  <si>
    <r>
      <t>Para</t>
    </r>
    <r>
      <rPr>
        <b/>
        <sz val="10"/>
        <color theme="1"/>
        <rFont val="Calibri"/>
        <family val="2"/>
        <scheme val="minor"/>
      </rPr>
      <t xml:space="preserve"> 2023</t>
    </r>
    <r>
      <rPr>
        <sz val="10"/>
        <color theme="1"/>
        <rFont val="Calibri"/>
        <family val="2"/>
        <scheme val="minor"/>
      </rPr>
      <t xml:space="preserve"> plan de trabajo para el desarrollo del Convenio 
 Para </t>
    </r>
    <r>
      <rPr>
        <b/>
        <sz val="10"/>
        <color theme="1"/>
        <rFont val="Calibri"/>
        <family val="2"/>
        <scheme val="minor"/>
      </rPr>
      <t>2024</t>
    </r>
    <r>
      <rPr>
        <sz val="10"/>
        <color theme="1"/>
        <rFont val="Calibri"/>
        <family val="2"/>
        <scheme val="minor"/>
      </rPr>
      <t xml:space="preserve"> disponibilizar la consulta de manera gratuita y libre del RUP mediante la WEB de la ANCP-CCE u otro mecanismo público y gratuito que se disponga, así como generar la interoperabilidad con el SI Mi Mercado Popular. 
Para </t>
    </r>
    <r>
      <rPr>
        <b/>
        <sz val="10"/>
        <color theme="1"/>
        <rFont val="Calibri"/>
        <family val="2"/>
        <scheme val="minor"/>
      </rPr>
      <t>2025</t>
    </r>
    <r>
      <rPr>
        <sz val="10"/>
        <color theme="1"/>
        <rFont val="Calibri"/>
        <family val="2"/>
        <scheme val="minor"/>
      </rPr>
      <t xml:space="preserve"> la puesta en marcha en producción del Directorio Único de Proveedores del Estado
Para </t>
    </r>
    <r>
      <rPr>
        <b/>
        <sz val="10"/>
        <color theme="1"/>
        <rFont val="Calibri"/>
        <family val="2"/>
        <scheme val="minor"/>
      </rPr>
      <t xml:space="preserve">2026 </t>
    </r>
    <r>
      <rPr>
        <sz val="10"/>
        <color theme="1"/>
        <rFont val="Calibri"/>
        <family val="2"/>
        <scheme val="minor"/>
      </rPr>
      <t>la integración de los mecanismos de interoperabilidad completos con la nueva TVEC.</t>
    </r>
  </si>
  <si>
    <t>Desarrollar procedimientos que, satisfaciendo las necesidades de la administración pública y de los ciudadanos, impulsen la eficiencia a lo largo de todo el ciclo de la contratación pública. </t>
  </si>
  <si>
    <t>Solución tecnológica para la compra y contratación  pública</t>
  </si>
  <si>
    <t>Número de documentos funcionales y técnicos relacionados con el desarrollo de una nueva plataforma de compras publicas</t>
  </si>
  <si>
    <t xml:space="preserve">2
</t>
  </si>
  <si>
    <t>Solución tecnológica que dé respuesta al reto de innovación publica para la conceptualización de una plataforma nueva e integrada para las compras públicas del Estado. Las metas han sido establecidas conforme a los entregables del convenio con Innpulsa y a lo que desde la SIDT se debe adelantar de cara a lanzar un proceso para la construcción de la nueva plataforma.
Para 2023 derivado del convenio con Innpulsa se debe obtener un documento que incluya la caracterización del reto para ser lanzado en 2024 y el plan de trabajo para siguientes vigencias.
Para 2024 dos documentos: i). Documento que contenga los resultados del diagnóstico de los solucionadores, las memorias de los Bootcamps realizado con solucionadores y la ruta de trabajo con cada solucionador. ii). Documento que contenga la estrategia para el desarrollo del proyecto.
Para 2025 dos documentos: i). Documento que contenga las evidencias en el desarrollo de la solución tecnológica para el reto seleccionado. ii). Documento que permita establecer el presupuesto y posibles oferentes del mercado 
Para 2026 Documento que contenga los términos de referencia para salir a contratar a un desarrollador para la plataforma integral de compras públicas.</t>
  </si>
  <si>
    <r>
      <t>Para</t>
    </r>
    <r>
      <rPr>
        <b/>
        <sz val="10"/>
        <color theme="1"/>
        <rFont val="Calibri"/>
        <family val="2"/>
        <scheme val="minor"/>
      </rPr>
      <t xml:space="preserve"> 2023 </t>
    </r>
    <r>
      <rPr>
        <sz val="10"/>
        <color theme="1"/>
        <rFont val="Calibri"/>
        <family val="2"/>
        <scheme val="minor"/>
      </rPr>
      <t xml:space="preserve">derivado del convenio con Innpulsa se debe obtener un documento que incluya la caracterización del reto para ser lanzado en 2024 y el plan de trabajo para siguientes vigencias.
Para </t>
    </r>
    <r>
      <rPr>
        <b/>
        <sz val="10"/>
        <color theme="1"/>
        <rFont val="Calibri"/>
        <family val="2"/>
        <scheme val="minor"/>
      </rPr>
      <t>2024</t>
    </r>
    <r>
      <rPr>
        <sz val="10"/>
        <color theme="1"/>
        <rFont val="Calibri"/>
        <family val="2"/>
        <scheme val="minor"/>
      </rPr>
      <t xml:space="preserve"> dos documentos: i). Documento que contenga los resultados del diagnóstico de los solucionadores, las memorias de los Bootcamps realizado con solucionadores y la ruta de trabajo con cada solucionador. ii). Documento que contenga la estrategia para el desarrollo del proyecto.
Para</t>
    </r>
    <r>
      <rPr>
        <b/>
        <sz val="10"/>
        <color theme="1"/>
        <rFont val="Calibri"/>
        <family val="2"/>
        <scheme val="minor"/>
      </rPr>
      <t xml:space="preserve"> 2025</t>
    </r>
    <r>
      <rPr>
        <sz val="10"/>
        <color theme="1"/>
        <rFont val="Calibri"/>
        <family val="2"/>
        <scheme val="minor"/>
      </rPr>
      <t xml:space="preserve"> dos documentos: i). Documento que contenga las evidencias en el desarrollo de la solución tecnológica para el reto seleccionado. ii). Documento que permita establecer el presupuesto y posibles oferentes del mercado 
Para </t>
    </r>
    <r>
      <rPr>
        <b/>
        <sz val="10"/>
        <color theme="1"/>
        <rFont val="Calibri"/>
        <family val="2"/>
        <scheme val="minor"/>
      </rPr>
      <t>2026</t>
    </r>
    <r>
      <rPr>
        <sz val="10"/>
        <color theme="1"/>
        <rFont val="Calibri"/>
        <family val="2"/>
        <scheme val="minor"/>
      </rPr>
      <t xml:space="preserve"> Documento que contenga los términos de referencia para salir a contratar a un desarrollador para la plataforma integral de compras públicas.</t>
    </r>
  </si>
  <si>
    <t>interinstitucional</t>
  </si>
  <si>
    <t xml:space="preserve">Gobierno digital </t>
  </si>
  <si>
    <t>Desarrollo del modelo integral de Gobernanza de datos de la ANCP-CCE</t>
  </si>
  <si>
    <t>Hoja de Ruta Gobierno de Datos</t>
  </si>
  <si>
    <t>Producto #4: Desarrollo del modelo integral de Gobernanza de datos de la ANCP-CCE, el cual tiene un alcance transversal e integral sobre los componentes de datos de toda la Agencia.
Para 2023 documento de evaluación del estado de madurez del gobierno de datos y la conceptualización de la estrategia de gobierno de datos.
Para 2024 el hito será la fase 1 del desarrollo táctico y operativo que contenga roles y responsabilidades, politicas y estándares de datos y la definicion e implementacion de la estructura inicial de lo que seria la oficina de datos
Para 2025 el hito contempla la terminacion del  plan táctico y operativo del modelo de gobierno de datos que incluye la gestion de datos, la implementacion de herramientas de analitica de datos y la consolidacion de la oficina de datos
Para 2026 el hito será contar con un modelo maduro de gobierno de datos a la luz de las buenas prácticas, liderado por el Comite de Gobierno de Datos</t>
  </si>
  <si>
    <r>
      <t xml:space="preserve">Para </t>
    </r>
    <r>
      <rPr>
        <b/>
        <sz val="10"/>
        <color theme="1"/>
        <rFont val="Calibri"/>
        <family val="2"/>
        <scheme val="minor"/>
      </rPr>
      <t>2023</t>
    </r>
    <r>
      <rPr>
        <sz val="10"/>
        <color theme="1"/>
        <rFont val="Calibri"/>
        <family val="2"/>
        <scheme val="minor"/>
      </rPr>
      <t xml:space="preserve"> documento de evaluación del estado de madurez del gobierno de datos y la conceptualización de la estrategia de gobierno de datos.
Para </t>
    </r>
    <r>
      <rPr>
        <b/>
        <sz val="10"/>
        <color theme="1"/>
        <rFont val="Calibri"/>
        <family val="2"/>
        <scheme val="minor"/>
      </rPr>
      <t>2024</t>
    </r>
    <r>
      <rPr>
        <sz val="10"/>
        <color theme="1"/>
        <rFont val="Calibri"/>
        <family val="2"/>
        <scheme val="minor"/>
      </rPr>
      <t xml:space="preserve"> el hito será la fase 1 del desarrollo táctico y operativo que contenga roles y responsabilidades, politicas y estándares de datos y la definicion e implementacion de la estructura inicial de lo que seria la oficina de datos
Para </t>
    </r>
    <r>
      <rPr>
        <b/>
        <sz val="10"/>
        <color theme="1"/>
        <rFont val="Calibri"/>
        <family val="2"/>
        <scheme val="minor"/>
      </rPr>
      <t>2025</t>
    </r>
    <r>
      <rPr>
        <sz val="10"/>
        <color theme="1"/>
        <rFont val="Calibri"/>
        <family val="2"/>
        <scheme val="minor"/>
      </rPr>
      <t xml:space="preserve"> el hito contempla la terminacion del  plan táctico y operativo del modelo de gobierno de datos que incluye la gestion de datos, la implementacion de herramientas de analitica de datos y la consolidacion de la oficina de datos
Para </t>
    </r>
    <r>
      <rPr>
        <b/>
        <sz val="10"/>
        <color theme="1"/>
        <rFont val="Calibri"/>
        <family val="2"/>
        <scheme val="minor"/>
      </rPr>
      <t>2026</t>
    </r>
    <r>
      <rPr>
        <sz val="10"/>
        <color theme="1"/>
        <rFont val="Calibri"/>
        <family val="2"/>
        <scheme val="minor"/>
      </rPr>
      <t xml:space="preserve"> el hito será contar con un modelo maduro de gobierno de datos a la luz de las buenas prácticas, liderado por el Comite de Gobierno de Datos</t>
    </r>
  </si>
  <si>
    <t>Transparencia
Educación
Economía popular y comunitaria
Paz total</t>
  </si>
  <si>
    <t xml:space="preserve">Interinstitucional </t>
  </si>
  <si>
    <t>Disponer de un personal dedicado a la contratación pública con capacidad de aportar en todo momento, de manera eficaz y eficiente, la debida rentabilidad en este ámbito. </t>
  </si>
  <si>
    <t xml:space="preserve">Servicio de capacitación y  formación </t>
  </si>
  <si>
    <t xml:space="preserve">Número de personas capacitadas </t>
  </si>
  <si>
    <t xml:space="preserve">Dirección General </t>
  </si>
  <si>
    <r>
      <rPr>
        <b/>
        <sz val="10"/>
        <rFont val="Century Gothic"/>
        <family val="2"/>
      </rPr>
      <t>Descripción del producto:</t>
    </r>
    <r>
      <rPr>
        <sz val="10"/>
        <rFont val="Century Gothic"/>
        <family val="2"/>
      </rPr>
      <t xml:space="preserve"> 
Sesiones desarrolladas  en el marco de la estrategia denominada "Ruta de la Democratización de la Compra Pública", la cuál se busca generar jornadas tanto de capacitación como de formación en diferentes temáticas del sistema de compra pública, bajo las modalidades (virtual y presencial) y dirigidas a los  tres públicos objetivos de la estrategia: proveedores (énfasis a los actores de la economía popular), funcionarios públicos (Entidades) y ciudadanía en general (Ciudadanía, Veedurías; Estudiantes etc...).
</t>
    </r>
    <r>
      <rPr>
        <b/>
        <sz val="10"/>
        <rFont val="Century Gothic"/>
        <family val="2"/>
      </rPr>
      <t xml:space="preserve">
Descripción del modo de medición del indicador:</t>
    </r>
    <r>
      <rPr>
        <sz val="10"/>
        <rFont val="Century Gothic"/>
        <family val="2"/>
      </rPr>
      <t xml:space="preserve"> Sumatoria de las personas capacitadas en cada una de las sesiones de capacitación y formación desarrolladas en el marco de la estrategia de capacitaciones "Ruta de la Democratización de la Compra Pública".</t>
    </r>
  </si>
  <si>
    <t>Actores diferenciales para el cambio</t>
  </si>
  <si>
    <t>Servicio de capacitación y formación</t>
  </si>
  <si>
    <t>Número  de personas capacitadas de la económica popular y comunitaria</t>
  </si>
  <si>
    <r>
      <rPr>
        <b/>
        <sz val="10"/>
        <rFont val="Century Gothic"/>
        <family val="2"/>
      </rPr>
      <t>Descripción del producto:</t>
    </r>
    <r>
      <rPr>
        <sz val="10"/>
        <rFont val="Century Gothic"/>
        <family val="2"/>
      </rPr>
      <t xml:space="preserve"> Este es un producto secundario que surge de la meta inicialmente propuesta, denomina sesiones de capacitación  y/o formación  de la estrategia "Ruta de la Democratización de la Compra Pública" ,  en las diferentes  temáticas del sistema de compra pública con el enfoque a proveedores, bajo las modalidades (virtual y presencial) y están dirigidas  a la  de la económica popular, atendiendo a la necesidades  del Plan Nacional de Desarrollo de reconocer e impulsar la  a nuevos actores a hacer parte del sistema de compra pública . 
</t>
    </r>
    <r>
      <rPr>
        <b/>
        <sz val="10"/>
        <rFont val="Century Gothic"/>
        <family val="2"/>
      </rPr>
      <t xml:space="preserve">Descripción del modo de medición del indicador: </t>
    </r>
    <r>
      <rPr>
        <sz val="10"/>
        <rFont val="Century Gothic"/>
        <family val="2"/>
      </rPr>
      <t>Sumatoria de las personas identificadas como actores de la economía popular capacitadas  en cada una de las sesiones de capacitación y/o formación desarrolladas en el marco de la estrategia de capacitaciones "Ruta de la Democratización de la Compra Pública"</t>
    </r>
    <r>
      <rPr>
        <b/>
        <sz val="10"/>
        <rFont val="Century Gothic"/>
        <family val="2"/>
      </rPr>
      <t>.</t>
    </r>
  </si>
  <si>
    <t xml:space="preserve">Despliegue territorial de la estrategia de capacitaciones </t>
  </si>
  <si>
    <t xml:space="preserve">Número  de  Departamentos en que se han desarrollado eventos de  capacitación o formación  de manera presencial. </t>
  </si>
  <si>
    <r>
      <rPr>
        <b/>
        <sz val="10"/>
        <rFont val="Century Gothic"/>
        <family val="2"/>
      </rPr>
      <t>Descripción del producto:</t>
    </r>
    <r>
      <rPr>
        <sz val="10"/>
        <rFont val="Century Gothic"/>
        <family val="2"/>
      </rPr>
      <t xml:space="preserve"> Este producto representa la presencia territorial que la estrategia de la " Ruta de la Democratización de la Compra Pública" busca desarrollar con la finalidad de aportar a una verdadera democratización de la compra pública, al llegar a los actores de la economía popular de los diferentes territorios del país que han estado alejado y excluidos del sistema de compras públicas. De igual forma, generar espacios de aprendizaje presencial para los funcionarios públicos y ciudadanía en general. 
</t>
    </r>
    <r>
      <rPr>
        <b/>
        <sz val="10"/>
        <rFont val="Century Gothic"/>
        <family val="2"/>
      </rPr>
      <t xml:space="preserve">
Descripción del modo de medición del indicador: </t>
    </r>
    <r>
      <rPr>
        <sz val="10"/>
        <rFont val="Century Gothic"/>
        <family val="2"/>
      </rPr>
      <t xml:space="preserve">Sumatoria de los  departamentos en los que se realizará eventos de capacitación y/o formalización por medio de la estrategia de la          "Ruta de la Democratización de la Compra pública".  </t>
    </r>
  </si>
  <si>
    <t>Optimizar el modelo de operación de la Agencia con el propósito de promover sinergias al interior y con otras instituciones, que faciliten los procesos de toma de decisiones y el logro de resultados efectivos.</t>
  </si>
  <si>
    <t xml:space="preserve">Fortalecimiento organizacional y simplificación de procesos </t>
  </si>
  <si>
    <t>Propuesta de Rediseño institucional presentada ante el Comité de Rediseño</t>
  </si>
  <si>
    <t>Propuesta de rediseño presentada</t>
  </si>
  <si>
    <t>Propuesta de rediseño de 2019</t>
  </si>
  <si>
    <t xml:space="preserve">Porcentaje </t>
  </si>
  <si>
    <t>Secretaría General</t>
  </si>
  <si>
    <t xml:space="preserve">Descripción del producto: La ANCP-CCE, a fin de cumplir con el mandato que le ha sido asignado legalmente en razón a su misionalidad y competencias, debe restructurar sus procesos; de la mano con un rediseño organizacional, en el marco del cual se modifique su estructura administrativa y, por ende, su planta de personal. Esta necesidad se encuentra alineada con otra de las bases del PND, como lo es la formalización del empleo en todas las entidades de la administración pública.
</t>
  </si>
  <si>
    <t xml:space="preserve">1. 2023: 20%  al recibo del documento de diagnóstico que debe contener la siguiente información: a) Caracterización institucional, b) Marco legal que suscita el fortalecimiento institucional, c) Análisis de factores externos, d) Análisis de factores internos, e) Análisis de la prestación de los servicios, f) Análisis presupuestal costo planta-contratos.
2. 2024: La fase de ARQUITECTURA INSTITUCIONAL contempla la elaboración de los siguientes 6 documentos a) Diseño Modelo de Operación por Procesos MOP, b) Diseño Estructura Administrativa alineada al MOP, c) Diseño Planta de Empleos – (Anexo Cargas Trabajo – Anexo Matriz costos), d) Diseño Funciones y perfiles – (Anexo Fichas del Manual de Funciones y Competencias Laborales – MEFCL, e) Elaboración de los proyectos de actos administrativos (Estructura Administrativa, Planta de Personal, y MEFCL) y f) Elaboración memorias justificativas, a cada uno de los cuales se les asigna un peso del 12% excepto a los actos administrativos del literal e, que tendrán un peso del 20%.
Se programa que a marzo 31 de 2024 se cuente con dos de los seis documentos elaorados, para un avance estimado del 24%. A junio del 2024 se deben tener elaborados los restantes 4 documentos, para un avance del 56%, alcanzando el 80% proyectado del Plan Estratégico para esa vigencia. </t>
  </si>
  <si>
    <t>Sistema Integrado de Gestión</t>
  </si>
  <si>
    <t xml:space="preserve">Porcentaje del Sistema Integrado de gestión diseñado e implementado </t>
  </si>
  <si>
    <t xml:space="preserve">No aplica </t>
  </si>
  <si>
    <t>Dirección General</t>
  </si>
  <si>
    <t>Para el desarrollo del Sistema Integrado de Gestión, se debe contar con un equipo interdisciplinario enfocado al desarrollo del sistema.</t>
  </si>
  <si>
    <r>
      <rPr>
        <b/>
        <sz val="10"/>
        <rFont val="Century Gothic"/>
        <family val="2"/>
      </rPr>
      <t xml:space="preserve">Hito 1 (2024): </t>
    </r>
    <r>
      <rPr>
        <sz val="10"/>
        <rFont val="Century Gothic"/>
        <family val="2"/>
      </rPr>
      <t xml:space="preserve">(01) un Plan  de implementación del modelo en la Agencia 
                      (01) Documento de diagnóstico de operación de la entidad 
                      (01) Herramientas de construcción y seguimiento
</t>
    </r>
    <r>
      <rPr>
        <b/>
        <sz val="10"/>
        <rFont val="Century Gothic"/>
        <family val="2"/>
      </rPr>
      <t xml:space="preserve">Hito 2 (2025):  </t>
    </r>
    <r>
      <rPr>
        <sz val="10"/>
        <rFont val="Century Gothic"/>
        <family val="2"/>
      </rPr>
      <t>(01)</t>
    </r>
    <r>
      <rPr>
        <b/>
        <sz val="10"/>
        <rFont val="Century Gothic"/>
        <family val="2"/>
      </rPr>
      <t xml:space="preserve"> </t>
    </r>
    <r>
      <rPr>
        <sz val="10"/>
        <rFont val="Century Gothic"/>
        <family val="2"/>
      </rPr>
      <t xml:space="preserve">Estrategia de comunicación para la divulgación
                      (01) Manual de del Sistema Integrado de Gestión 
</t>
    </r>
    <r>
      <rPr>
        <b/>
        <sz val="10"/>
        <rFont val="Century Gothic"/>
        <family val="2"/>
      </rPr>
      <t xml:space="preserve">Hito 3 (2026):  </t>
    </r>
    <r>
      <rPr>
        <sz val="10"/>
        <rFont val="Century Gothic"/>
        <family val="2"/>
      </rPr>
      <t>(01)</t>
    </r>
    <r>
      <rPr>
        <b/>
        <sz val="10"/>
        <rFont val="Century Gothic"/>
        <family val="2"/>
      </rPr>
      <t xml:space="preserve"> </t>
    </r>
    <r>
      <rPr>
        <sz val="10"/>
        <rFont val="Century Gothic"/>
        <family val="2"/>
      </rPr>
      <t>Informe de seguimiento e implementación del modelo de operación</t>
    </r>
  </si>
  <si>
    <t>Insumos estratégicos de análisis o evaluación de los instrumentos que diseñe la ANCP-CCE en el marco del cumplimiento de sus objetivos estratégicos</t>
  </si>
  <si>
    <t xml:space="preserve">Número de insumos estratégicos desarrollados de análisis o evaluación de los instrumentos que diseñe la ANCP-CCE </t>
  </si>
  <si>
    <t xml:space="preserve">La Subdirección de Estudios de Mercado y Abastecimiento Estratégico genera insumos estratégicos para que las dependencias y áreas de la Entidad tomen decisiones de política pública basadas en evidencia y multipliquen el impacto de sus actividades misionales en el sistema de compra pública. En el marco de los instrumentos que sean diseñados por las áreas misionales de la Entidad para atender los objetivos misionales estratégicos del PEI, la Subdirección de EMAE desarrollará insumos estratégicos en forma de análisis o evaluaciones de dichos instrumentos. El Modo de medición se realizará por medio del número de documentos de análisis o evaluación de los instrumentos diseñados por la ANCP-CCE en el marco del cumplimiento de sus objetivos estratégicos para cada vigencia. </t>
  </si>
  <si>
    <r>
      <rPr>
        <b/>
        <sz val="10"/>
        <rFont val="Century Gothic"/>
        <family val="2"/>
      </rPr>
      <t xml:space="preserve">Hito 1 (2024): </t>
    </r>
    <r>
      <rPr>
        <sz val="10"/>
        <rFont val="Century Gothic"/>
        <family val="2"/>
      </rPr>
      <t xml:space="preserve">Dos (2) documentos de análisis o evaluación de instrumentos desarrollados por las áreas misionales de la Agencia. 
</t>
    </r>
    <r>
      <rPr>
        <b/>
        <sz val="10"/>
        <rFont val="Century Gothic"/>
        <family val="2"/>
      </rPr>
      <t>Hito 2 (2025):</t>
    </r>
    <r>
      <rPr>
        <sz val="10"/>
        <rFont val="Century Gothic"/>
        <family val="2"/>
      </rPr>
      <t xml:space="preserve"> Dos (2) documentos de análisis o evaluación de instrumentos desarrollados por las áreas misionales de la Agencia. 
</t>
    </r>
    <r>
      <rPr>
        <b/>
        <sz val="10"/>
        <rFont val="Century Gothic"/>
        <family val="2"/>
      </rPr>
      <t xml:space="preserve">Hito 3 (2026): </t>
    </r>
    <r>
      <rPr>
        <sz val="10"/>
        <rFont val="Century Gothic"/>
        <family val="2"/>
      </rPr>
      <t xml:space="preserve">Dos (2) documentos de análisis o evaluación de instrumentos desarrollados por las áreas misionales de la Agencia. </t>
    </r>
  </si>
  <si>
    <t>Analista T2 06</t>
  </si>
  <si>
    <t>Elaborar informes de implementación de la estrategia de capacitaciones de la Entidad "Ruta de la Democratización de las Compras Públicas"</t>
  </si>
  <si>
    <t>Programa aprobado y publicado
Seguimientos trimestrales (segundo semestre)</t>
  </si>
  <si>
    <t>Manual del SIG</t>
  </si>
  <si>
    <t>Elaborar productos de análisis de los instrumentos contractuales que diseñe la ANCP-CCE en el marco del cumplimiento de sus objetivos estratégicos</t>
  </si>
  <si>
    <t>(02) Documentos de Análisis de los instrumentos contractuales que diseñe la ANCP-CCE en el marco del cumplimiento de sus objetivos estratégicos</t>
  </si>
  <si>
    <t>Se incluye la acción del CONPES que quedó pendiente de cumplir en 2024: 2 mesas de trabajo con entidades estatales.</t>
  </si>
  <si>
    <t xml:space="preserve">Actas de  las Mesas de trabajo con entidades estatales </t>
  </si>
  <si>
    <t>EMAE4</t>
  </si>
  <si>
    <t>Implementar el Plan de trabajo de Gestión de la Información Estadística</t>
  </si>
  <si>
    <t>Se incluye seguimiento este plan aprobado en diciembre de 2024</t>
  </si>
  <si>
    <t>Informes semestrales de seguimiento a la implementacion  del Plan de trabajo</t>
  </si>
  <si>
    <t xml:space="preserve">Realizar dos mantenimientos evolutivos a la plataforma mi mercado popular </t>
  </si>
  <si>
    <t xml:space="preserve">Diseñar el plan táctico y operativo del modelo de Gobierno de datos que incluye la gestión de datos </t>
  </si>
  <si>
    <t xml:space="preserve">Listados de asistencia  - Entidades capacitadas en el sistema de compra pública </t>
  </si>
  <si>
    <t>Se elimina la acción por que aún no se aprueba el CONPES de inteligencia artificial</t>
  </si>
  <si>
    <t>(01) Plan Anual Auditoría basada en riesgos aprobado por el CICCI.
(10) Monitoreos mensuales al avance de ejecución del Plan Anual de Auditoría basada en riesgos 2025.
(1) Informe de gestión de ejecución del Plan Anual de Auditoría 2025 dirigido al CICCI, en donde se detallen las actividades ejecutadas por el equipo de Control Interno en cumplimiento de los roles designados por la normatividad vigente.</t>
  </si>
  <si>
    <t>(05) Resoluciones de vigencia al Documento Tipo
(02) Documentos acerca de los aportes y la participación en la elaboración de proyectos normativos.</t>
  </si>
  <si>
    <t>Plan de trabajo 
Matriz de partes interesadas necesidades y expectativas 
Documento de Estrategia para la divulgación del SIG
Manual del SIG</t>
  </si>
  <si>
    <r>
      <t xml:space="preserve">(01) Documento que contiene recomendaciones para incentivar la compra de insumos, bienes y servicios locales en las compras estatales
</t>
    </r>
    <r>
      <rPr>
        <sz val="11"/>
        <color theme="9"/>
        <rFont val="Verdana"/>
        <family val="2"/>
      </rPr>
      <t xml:space="preserve">(02) Mesas de trabajo con entidades estatales </t>
    </r>
  </si>
  <si>
    <t>Debe alinearse con la meta del PEI: "análisis o evaluaciones", por tanto se ajustó la acción eliminando la palabra Reporte</t>
  </si>
  <si>
    <t>Esta acción debe incluirse en los informes de seguimiento de la estrategia de Ruta de Democratización de la Compra Pública. Por lo tanto se elimina</t>
  </si>
  <si>
    <t xml:space="preserve">Plan de Tratamiento de Riesgos de Seguridad y la Privacidad de la información actualizado
(3) Informes trimestrales de avance </t>
  </si>
  <si>
    <t>Actualizar e implementar Plan de Seguridad y Privacidad de la Información</t>
  </si>
  <si>
    <t>Política MIPG</t>
  </si>
  <si>
    <t>Línea Estratégica PEI</t>
  </si>
  <si>
    <t>Los entregables programados será reportados en la herramienta SVE los 10 primeros días calendario, mes vencido.</t>
  </si>
  <si>
    <t>Formulación del Plan de Mejoramiento FURAG de las políticas del MIPG</t>
  </si>
  <si>
    <t>Carolina Quintero Gacharná</t>
  </si>
  <si>
    <t xml:space="preserve">Circular Única Expedida </t>
  </si>
  <si>
    <t xml:space="preserve">Ficha metodológica del curso actualizada </t>
  </si>
  <si>
    <t xml:space="preserve">Traducción e interpretación a dos lenguas indígenas de la Cartilla con enfoque diferencial para incentivar y fortalecer el acceso al sistema de compras y contratación pública de los pueblos y comunidades indígenas en Colombia
</t>
  </si>
  <si>
    <t xml:space="preserve">(2) traducciones a la cartilla con enfoque étnico  </t>
  </si>
  <si>
    <t xml:space="preserve">Larry Sadit Álvarez Morales </t>
  </si>
  <si>
    <t>Generar un estudio que permita establecer recomendaciones para incentivar la compra de insumos, bienes y servicios locales en las compras estatales.</t>
  </si>
  <si>
    <t>(02) Informes semestrales de seguimiento a la implementación  del Plan de trabajo</t>
  </si>
  <si>
    <t xml:space="preserve">Ana María Tolosa Rico </t>
  </si>
  <si>
    <t>Consulta gratuita del RUP dispuesto por la ANCP-CCE
Documento 
Request For Información - RFI , evidenciando la  consulta de manera gratuita y libre del RUP mediante la WEB de la ANCP-CCE u otro mecanismo público y gratuito que se disponga.</t>
  </si>
  <si>
    <t xml:space="preserve">1 Documento Plan de Seguridad y Privacidad de la Información
(3) Informes trimestrales de avance </t>
  </si>
  <si>
    <t>SN6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</si>
</sst>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7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Century Gothic"/>
      <family val="2"/>
    </font>
    <font>
      <sz val="10"/>
      <color theme="1"/>
      <name val="Century Gothic"/>
      <family val="2"/>
    </font>
    <font>
      <b/>
      <sz val="10"/>
      <color theme="1"/>
      <name val="Century Gothic"/>
      <family val="2"/>
    </font>
    <font>
      <b/>
      <sz val="10"/>
      <color theme="0"/>
      <name val="Century Gothic"/>
      <family val="2"/>
    </font>
    <font>
      <b/>
      <sz val="8"/>
      <color theme="0"/>
      <name val="Century Gothic"/>
      <family val="2"/>
    </font>
    <font>
      <b/>
      <sz val="10"/>
      <name val="Century Gothic"/>
      <family val="2"/>
    </font>
    <font>
      <b/>
      <sz val="10"/>
      <color rgb="FFFF0000"/>
      <name val="Century Gothic"/>
      <family val="2"/>
    </font>
    <font>
      <sz val="11"/>
      <color theme="1"/>
      <name val="Century Gothic"/>
      <family val="2"/>
    </font>
    <font>
      <sz val="10"/>
      <color rgb="FF000000"/>
      <name val="Century Gothic"/>
      <family val="2"/>
    </font>
    <font>
      <b/>
      <sz val="10"/>
      <color rgb="FF000000"/>
      <name val="Century Gothic"/>
      <family val="2"/>
    </font>
    <font>
      <sz val="10"/>
      <color theme="1"/>
      <name val="Calibri"/>
      <family val="2"/>
      <scheme val="minor"/>
    </font>
    <font>
      <b/>
      <sz val="10"/>
      <color theme="1"/>
      <name val="Calibri"/>
      <family val="2"/>
      <scheme val="minor"/>
    </font>
    <font>
      <sz val="10"/>
      <color rgb="FFFF0000"/>
      <name val="Century Gothic"/>
      <family val="2"/>
    </font>
    <font>
      <sz val="8"/>
      <color theme="1"/>
      <name val="Century Gothic"/>
      <family val="2"/>
    </font>
    <font>
      <b/>
      <sz val="9"/>
      <color indexed="81"/>
      <name val="Tahoma"/>
      <family val="2"/>
    </font>
    <font>
      <sz val="9"/>
      <color indexed="81"/>
      <name val="Tahoma"/>
      <family val="2"/>
    </font>
    <font>
      <sz val="12"/>
      <color theme="1"/>
      <name val="Calibri"/>
      <family val="2"/>
      <scheme val="minor"/>
    </font>
    <font>
      <sz val="11"/>
      <color theme="1"/>
      <name val="Calibri"/>
      <family val="2"/>
      <scheme val="minor"/>
    </font>
    <font>
      <sz val="8"/>
      <name val="Calibri"/>
      <family val="2"/>
      <scheme val="minor"/>
    </font>
    <font>
      <u/>
      <sz val="11"/>
      <color theme="10"/>
      <name val="Calibri"/>
      <family val="2"/>
      <scheme val="minor"/>
    </font>
    <font>
      <b/>
      <sz val="9"/>
      <color theme="1"/>
      <name val="Century Gothic"/>
      <family val="2"/>
    </font>
    <font>
      <sz val="9"/>
      <color theme="1"/>
      <name val="Century Gothic"/>
      <family val="2"/>
    </font>
    <font>
      <b/>
      <sz val="11"/>
      <color theme="1"/>
      <name val="Century Gothic"/>
      <family val="2"/>
    </font>
    <font>
      <sz val="72"/>
      <color rgb="FFE7E6E6"/>
      <name val="Century Gothic"/>
      <family val="2"/>
    </font>
    <font>
      <b/>
      <sz val="10"/>
      <name val="Verdana"/>
      <family val="2"/>
    </font>
    <font>
      <sz val="10"/>
      <name val="Verdana"/>
      <family val="2"/>
    </font>
    <font>
      <b/>
      <sz val="10"/>
      <color theme="1"/>
      <name val="Verdana"/>
      <family val="2"/>
    </font>
    <font>
      <sz val="10"/>
      <color theme="1"/>
      <name val="Verdana"/>
      <family val="2"/>
    </font>
    <font>
      <sz val="11"/>
      <color theme="1"/>
      <name val="Verdana"/>
      <family val="2"/>
    </font>
    <font>
      <b/>
      <sz val="10"/>
      <color theme="0"/>
      <name val="Verdana"/>
      <family val="2"/>
    </font>
    <font>
      <b/>
      <sz val="11"/>
      <name val="Verdana"/>
      <family val="2"/>
    </font>
    <font>
      <b/>
      <sz val="12"/>
      <name val="Verdana"/>
      <family val="2"/>
    </font>
    <font>
      <sz val="12"/>
      <color theme="1"/>
      <name val="Verdana"/>
      <family val="2"/>
    </font>
    <font>
      <sz val="9"/>
      <color theme="1"/>
      <name val="Verdana"/>
      <family val="2"/>
    </font>
    <font>
      <b/>
      <sz val="9"/>
      <color theme="1"/>
      <name val="Verdana"/>
      <family val="2"/>
    </font>
    <font>
      <sz val="11"/>
      <name val="Verdana"/>
      <family val="2"/>
    </font>
    <font>
      <b/>
      <sz val="11"/>
      <color rgb="FF1F3864"/>
      <name val="Verdana"/>
      <family val="2"/>
    </font>
    <font>
      <u/>
      <sz val="11"/>
      <color theme="10"/>
      <name val="Verdana"/>
      <family val="2"/>
    </font>
    <font>
      <b/>
      <sz val="12"/>
      <color theme="1"/>
      <name val="Verdana"/>
      <family val="2"/>
    </font>
    <font>
      <sz val="11"/>
      <color rgb="FF000000"/>
      <name val="Verdana"/>
      <family val="2"/>
    </font>
    <font>
      <b/>
      <sz val="8"/>
      <name val="Verdana"/>
      <family val="2"/>
    </font>
    <font>
      <sz val="11"/>
      <color theme="1"/>
      <name val="Calibri"/>
      <family val="2"/>
      <scheme val="minor"/>
    </font>
    <font>
      <b/>
      <sz val="11"/>
      <color theme="1"/>
      <name val="Verdana"/>
      <family val="2"/>
    </font>
    <font>
      <b/>
      <sz val="11"/>
      <color theme="0"/>
      <name val="Verdana"/>
      <family val="2"/>
    </font>
    <font>
      <sz val="10"/>
      <color rgb="FF002060"/>
      <name val="Verdana"/>
      <family val="2"/>
    </font>
    <font>
      <sz val="9"/>
      <color rgb="FF002060"/>
      <name val="Verdana"/>
      <family val="2"/>
    </font>
    <font>
      <b/>
      <sz val="9"/>
      <color rgb="FF002060"/>
      <name val="Verdana"/>
      <family val="2"/>
    </font>
    <font>
      <b/>
      <sz val="10"/>
      <color rgb="FFFF0000"/>
      <name val="Verdana"/>
      <family val="2"/>
    </font>
    <font>
      <sz val="10"/>
      <color rgb="FFFF0000"/>
      <name val="Verdana"/>
      <family val="2"/>
    </font>
    <font>
      <sz val="11"/>
      <color theme="1"/>
      <name val="Calibri"/>
      <family val="2"/>
      <scheme val="minor"/>
    </font>
    <font>
      <b/>
      <sz val="9"/>
      <color rgb="FF000000"/>
      <name val="Tahoma"/>
      <family val="2"/>
    </font>
    <font>
      <sz val="9"/>
      <color rgb="FF000000"/>
      <name val="Tahoma"/>
      <family val="2"/>
    </font>
    <font>
      <sz val="8"/>
      <color rgb="FF404040"/>
      <name val="Verdana"/>
      <family val="2"/>
    </font>
    <font>
      <sz val="8"/>
      <color rgb="FF171717"/>
      <name val="Verdana"/>
      <family val="2"/>
    </font>
    <font>
      <sz val="72"/>
      <color rgb="FFE7E6E6"/>
      <name val="Verdana"/>
      <family val="2"/>
    </font>
    <font>
      <sz val="18"/>
      <color theme="1"/>
      <name val="Verdana"/>
      <family val="2"/>
    </font>
    <font>
      <sz val="11"/>
      <color rgb="FFC00000"/>
      <name val="Verdana"/>
      <family val="2"/>
    </font>
    <font>
      <sz val="14"/>
      <color theme="1"/>
      <name val="Verdana"/>
      <family val="2"/>
    </font>
    <font>
      <sz val="12"/>
      <name val="Verdana"/>
      <family val="2"/>
    </font>
    <font>
      <sz val="9"/>
      <name val="Verdana"/>
      <family val="2"/>
    </font>
    <font>
      <b/>
      <sz val="18"/>
      <color theme="1"/>
      <name val="Verdana"/>
      <family val="2"/>
    </font>
    <font>
      <b/>
      <sz val="48"/>
      <color rgb="FFE7E6E6"/>
      <name val="Century Gothic"/>
      <family val="2"/>
    </font>
    <font>
      <i/>
      <sz val="10"/>
      <color theme="1"/>
      <name val="Verdana"/>
      <family val="2"/>
    </font>
    <font>
      <b/>
      <sz val="9"/>
      <name val="Verdana"/>
      <family val="2"/>
    </font>
    <font>
      <sz val="11"/>
      <color rgb="FFFF0000"/>
      <name val="Verdana"/>
      <family val="2"/>
    </font>
    <font>
      <sz val="11"/>
      <color theme="9" tint="-0.499984740745262"/>
      <name val="Verdana"/>
      <family val="2"/>
    </font>
    <font>
      <i/>
      <sz val="9"/>
      <color theme="1"/>
      <name val="Verdana"/>
      <family val="2"/>
    </font>
    <font>
      <sz val="9"/>
      <color rgb="FF000000"/>
      <name val="Verdana"/>
      <family val="2"/>
    </font>
    <font>
      <b/>
      <sz val="11"/>
      <color rgb="FFFF0000"/>
      <name val="Verdana"/>
      <family val="2"/>
    </font>
    <font>
      <sz val="11"/>
      <color theme="9"/>
      <name val="Verdana"/>
      <family val="2"/>
    </font>
  </fonts>
  <fills count="60">
    <fill>
      <patternFill patternType="none"/>
    </fill>
    <fill>
      <patternFill patternType="gray125"/>
    </fill>
    <fill>
      <patternFill patternType="solid">
        <fgColor theme="0"/>
        <bgColor theme="0"/>
      </patternFill>
    </fill>
    <fill>
      <patternFill patternType="solid">
        <fgColor rgb="FF33CC33"/>
        <bgColor rgb="FF33CC33"/>
      </patternFill>
    </fill>
    <fill>
      <patternFill patternType="solid">
        <fgColor rgb="FFD8D8D8"/>
        <bgColor rgb="FFD8D8D8"/>
      </patternFill>
    </fill>
    <fill>
      <patternFill patternType="solid">
        <fgColor rgb="FF7F7F7F"/>
        <bgColor rgb="FF7F7F7F"/>
      </patternFill>
    </fill>
    <fill>
      <patternFill patternType="solid">
        <fgColor rgb="FFD9E2F3"/>
        <bgColor rgb="FFD9E2F3"/>
      </patternFill>
    </fill>
    <fill>
      <patternFill patternType="solid">
        <fgColor theme="9" tint="0.79998168889431442"/>
        <bgColor indexed="64"/>
      </patternFill>
    </fill>
    <fill>
      <patternFill patternType="solid">
        <fgColor rgb="FF0070C0"/>
        <bgColor indexed="64"/>
      </patternFill>
    </fill>
    <fill>
      <patternFill patternType="solid">
        <fgColor theme="9"/>
        <bgColor indexed="64"/>
      </patternFill>
    </fill>
    <fill>
      <patternFill patternType="solid">
        <fgColor theme="5"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rgb="FF000000"/>
      </patternFill>
    </fill>
    <fill>
      <patternFill patternType="solid">
        <fgColor rgb="FFF6E8F8"/>
        <bgColor indexed="64"/>
      </patternFill>
    </fill>
    <fill>
      <patternFill patternType="solid">
        <fgColor theme="3" tint="0.79998168889431442"/>
        <bgColor indexed="64"/>
      </patternFill>
    </fill>
    <fill>
      <patternFill patternType="solid">
        <fgColor theme="0"/>
        <bgColor rgb="FF46589C"/>
      </patternFill>
    </fill>
    <fill>
      <patternFill patternType="solid">
        <fgColor rgb="FFFFFFFF"/>
        <bgColor rgb="FF000000"/>
      </patternFill>
    </fill>
    <fill>
      <patternFill patternType="solid">
        <fgColor rgb="FFFFFFFF"/>
        <bgColor indexed="64"/>
      </patternFill>
    </fill>
    <fill>
      <patternFill patternType="solid">
        <fgColor rgb="FFFFFFFF"/>
        <bgColor rgb="FF46589C"/>
      </patternFill>
    </fill>
    <fill>
      <patternFill patternType="solid">
        <fgColor rgb="FFFFFFFF"/>
        <bgColor rgb="FFFFFFFF"/>
      </patternFill>
    </fill>
    <fill>
      <patternFill patternType="solid">
        <fgColor rgb="FFFFFF00"/>
        <bgColor indexed="64"/>
      </patternFill>
    </fill>
    <fill>
      <patternFill patternType="solid">
        <fgColor theme="2" tint="-0.249977111117893"/>
        <bgColor rgb="FF46589C"/>
      </patternFill>
    </fill>
    <fill>
      <patternFill patternType="solid">
        <fgColor theme="2" tint="-0.34998626667073579"/>
        <bgColor rgb="FF46589C"/>
      </patternFill>
    </fill>
    <fill>
      <patternFill patternType="solid">
        <fgColor theme="2" tint="-0.34998626667073579"/>
        <bgColor indexed="64"/>
      </patternFill>
    </fill>
    <fill>
      <patternFill patternType="solid">
        <fgColor theme="2" tint="-0.14999847407452621"/>
        <bgColor rgb="FF46589C"/>
      </patternFill>
    </fill>
    <fill>
      <patternFill patternType="solid">
        <fgColor theme="4" tint="0.39997558519241921"/>
        <bgColor rgb="FF46589C"/>
      </patternFill>
    </fill>
    <fill>
      <patternFill patternType="solid">
        <fgColor theme="2" tint="-0.14999847407452621"/>
        <bgColor indexed="64"/>
      </patternFill>
    </fill>
    <fill>
      <patternFill patternType="solid">
        <fgColor theme="2" tint="-0.34998626667073579"/>
        <bgColor rgb="FF002060"/>
      </patternFill>
    </fill>
    <fill>
      <patternFill patternType="solid">
        <fgColor rgb="FF46589C"/>
        <bgColor theme="0"/>
      </patternFill>
    </fill>
    <fill>
      <patternFill patternType="solid">
        <fgColor rgb="FFFFFF00"/>
        <bgColor theme="0"/>
      </patternFill>
    </fill>
    <fill>
      <patternFill patternType="solid">
        <fgColor rgb="FF92D050"/>
        <bgColor theme="0"/>
      </patternFill>
    </fill>
    <fill>
      <patternFill patternType="solid">
        <fgColor rgb="FF92D050"/>
        <bgColor indexed="64"/>
      </patternFill>
    </fill>
    <fill>
      <patternFill patternType="solid">
        <fgColor rgb="FF92D050"/>
        <bgColor rgb="FF46589C"/>
      </patternFill>
    </fill>
    <fill>
      <patternFill patternType="solid">
        <fgColor theme="2"/>
        <bgColor rgb="FF000000"/>
      </patternFill>
    </fill>
    <fill>
      <patternFill patternType="solid">
        <fgColor theme="2"/>
        <bgColor rgb="FFFFFFFF"/>
      </patternFill>
    </fill>
    <fill>
      <patternFill patternType="solid">
        <fgColor rgb="FFFFFF00"/>
        <bgColor rgb="FF46589C"/>
      </patternFill>
    </fill>
    <fill>
      <patternFill patternType="solid">
        <fgColor theme="2"/>
        <bgColor theme="0"/>
      </patternFill>
    </fill>
    <fill>
      <patternFill patternType="solid">
        <fgColor theme="0"/>
        <bgColor rgb="FFFFFFFF"/>
      </patternFill>
    </fill>
    <fill>
      <patternFill patternType="solid">
        <fgColor theme="0"/>
        <bgColor rgb="FF00CC00"/>
      </patternFill>
    </fill>
    <fill>
      <patternFill patternType="solid">
        <fgColor theme="0"/>
        <bgColor rgb="FF66FF33"/>
      </patternFill>
    </fill>
    <fill>
      <patternFill patternType="solid">
        <fgColor theme="0"/>
        <bgColor rgb="FFFFFF00"/>
      </patternFill>
    </fill>
    <fill>
      <patternFill patternType="solid">
        <fgColor theme="0"/>
        <bgColor rgb="FFFF6600"/>
      </patternFill>
    </fill>
    <fill>
      <patternFill patternType="solid">
        <fgColor theme="0"/>
        <bgColor rgb="FFFF0000"/>
      </patternFill>
    </fill>
    <fill>
      <patternFill patternType="solid">
        <fgColor theme="4" tint="0.59999389629810485"/>
        <bgColor rgb="FF46589C"/>
      </patternFill>
    </fill>
    <fill>
      <patternFill patternType="solid">
        <fgColor theme="0" tint="-0.34998626667073579"/>
        <bgColor rgb="FF46589C"/>
      </patternFill>
    </fill>
    <fill>
      <patternFill patternType="solid">
        <fgColor theme="0"/>
        <bgColor rgb="FFBFBFBF"/>
      </patternFill>
    </fill>
    <fill>
      <patternFill patternType="solid">
        <fgColor theme="0" tint="-0.249977111117893"/>
        <bgColor rgb="FF46589C"/>
      </patternFill>
    </fill>
    <fill>
      <patternFill patternType="solid">
        <fgColor theme="0" tint="-0.249977111117893"/>
        <bgColor indexed="64"/>
      </patternFill>
    </fill>
    <fill>
      <patternFill patternType="solid">
        <fgColor rgb="FF00B0F0"/>
        <bgColor rgb="FF46589C"/>
      </patternFill>
    </fill>
    <fill>
      <patternFill patternType="solid">
        <fgColor theme="4" tint="0.39997558519241921"/>
        <bgColor indexed="64"/>
      </patternFill>
    </fill>
    <fill>
      <patternFill patternType="solid">
        <fgColor theme="0" tint="-0.499984740745262"/>
        <bgColor theme="0"/>
      </patternFill>
    </fill>
    <fill>
      <patternFill patternType="solid">
        <fgColor theme="0" tint="-0.499984740745262"/>
        <bgColor rgb="FF000000"/>
      </patternFill>
    </fill>
    <fill>
      <patternFill patternType="solid">
        <fgColor theme="0" tint="-0.499984740745262"/>
        <bgColor rgb="FF46589C"/>
      </patternFill>
    </fill>
    <fill>
      <patternFill patternType="solid">
        <fgColor theme="0" tint="-0.499984740745262"/>
        <bgColor indexed="64"/>
      </patternFill>
    </fill>
    <fill>
      <patternFill patternType="solid">
        <fgColor theme="0" tint="-0.499984740745262"/>
        <bgColor rgb="FF7F7F7F"/>
      </patternFill>
    </fill>
    <fill>
      <patternFill patternType="solid">
        <fgColor rgb="FFDDEBF7"/>
        <bgColor rgb="FF000000"/>
      </patternFill>
    </fill>
    <fill>
      <patternFill patternType="solid">
        <fgColor theme="9" tint="0.39997558519241921"/>
        <bgColor indexed="64"/>
      </patternFill>
    </fill>
    <fill>
      <patternFill patternType="solid">
        <fgColor theme="9" tint="0.39997558519241921"/>
        <bgColor rgb="FF46589C"/>
      </patternFill>
    </fill>
  </fills>
  <borders count="149">
    <border>
      <left/>
      <right/>
      <top/>
      <bottom/>
      <diagonal/>
    </border>
    <border>
      <left style="thin">
        <color rgb="FF000000"/>
      </left>
      <right style="hair">
        <color rgb="FF000000"/>
      </right>
      <top style="medium">
        <color rgb="FF000000"/>
      </top>
      <bottom style="hair">
        <color rgb="FF000000"/>
      </bottom>
      <diagonal/>
    </border>
    <border>
      <left style="hair">
        <color rgb="FF000000"/>
      </left>
      <right/>
      <top style="medium">
        <color rgb="FF000000"/>
      </top>
      <bottom style="hair">
        <color rgb="FF000000"/>
      </bottom>
      <diagonal/>
    </border>
    <border>
      <left/>
      <right/>
      <top style="medium">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bottom style="thin">
        <color rgb="FF000000"/>
      </bottom>
      <diagonal/>
    </border>
    <border>
      <left style="hair">
        <color rgb="FF000000"/>
      </left>
      <right/>
      <top/>
      <bottom style="thin">
        <color rgb="FF000000"/>
      </bottom>
      <diagonal/>
    </border>
    <border>
      <left/>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style="double">
        <color rgb="FF000000"/>
      </bottom>
      <diagonal/>
    </border>
    <border>
      <left style="hair">
        <color rgb="FF000000"/>
      </left>
      <right/>
      <top style="hair">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top style="medium">
        <color rgb="FF000000"/>
      </top>
      <bottom style="medium">
        <color rgb="FF000000"/>
      </bottom>
      <diagonal/>
    </border>
    <border>
      <left/>
      <right/>
      <top/>
      <bottom style="medium">
        <color rgb="FF000000"/>
      </bottom>
      <diagonal/>
    </border>
    <border>
      <left/>
      <right/>
      <top style="hair">
        <color rgb="FF000000"/>
      </top>
      <bottom style="hair">
        <color rgb="FF000000"/>
      </bottom>
      <diagonal/>
    </border>
    <border>
      <left style="hair">
        <color rgb="FF000000"/>
      </left>
      <right style="medium">
        <color rgb="FF000000"/>
      </right>
      <top style="hair">
        <color rgb="FF000000"/>
      </top>
      <bottom style="medium">
        <color rgb="FF000000"/>
      </bottom>
      <diagonal/>
    </border>
    <border>
      <left style="hair">
        <color rgb="FF000000"/>
      </left>
      <right style="medium">
        <color rgb="FF000000"/>
      </right>
      <top style="medium">
        <color rgb="FF000000"/>
      </top>
      <bottom style="hair">
        <color rgb="FF000000"/>
      </bottom>
      <diagonal/>
    </border>
    <border>
      <left style="hair">
        <color rgb="FF000000"/>
      </left>
      <right style="medium">
        <color rgb="FF000000"/>
      </right>
      <top style="hair">
        <color rgb="FF000000"/>
      </top>
      <bottom style="hair">
        <color rgb="FF000000"/>
      </bottom>
      <diagonal/>
    </border>
    <border>
      <left/>
      <right/>
      <top/>
      <bottom/>
      <diagonal/>
    </border>
    <border>
      <left style="hair">
        <color rgb="FF000000"/>
      </left>
      <right/>
      <top/>
      <bottom style="hair">
        <color rgb="FF000000"/>
      </bottom>
      <diagonal/>
    </border>
    <border>
      <left style="hair">
        <color rgb="FF000000"/>
      </left>
      <right style="medium">
        <color rgb="FF000000"/>
      </right>
      <top/>
      <bottom style="medium">
        <color rgb="FF000000"/>
      </bottom>
      <diagonal/>
    </border>
    <border>
      <left/>
      <right style="hair">
        <color rgb="FF000000"/>
      </right>
      <top/>
      <bottom/>
      <diagonal/>
    </border>
    <border>
      <left/>
      <right/>
      <top style="medium">
        <color rgb="FF000000"/>
      </top>
      <bottom style="medium">
        <color rgb="FF000000"/>
      </bottom>
      <diagonal/>
    </border>
    <border>
      <left style="hair">
        <color rgb="FF000000"/>
      </left>
      <right style="hair">
        <color rgb="FF000000"/>
      </right>
      <top style="medium">
        <color rgb="FF000000"/>
      </top>
      <bottom/>
      <diagonal/>
    </border>
    <border>
      <left/>
      <right style="hair">
        <color rgb="FF000000"/>
      </right>
      <top style="medium">
        <color rgb="FF000000"/>
      </top>
      <bottom style="hair">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medium">
        <color rgb="FF808080"/>
      </bottom>
      <diagonal/>
    </border>
    <border>
      <left/>
      <right/>
      <top/>
      <bottom style="medium">
        <color rgb="FF808080"/>
      </bottom>
      <diagonal/>
    </border>
    <border>
      <left/>
      <right style="thin">
        <color rgb="FF000000"/>
      </right>
      <top/>
      <bottom style="medium">
        <color rgb="FF808080"/>
      </bottom>
      <diagonal/>
    </border>
    <border>
      <left style="thin">
        <color rgb="FF000000"/>
      </left>
      <right style="dotted">
        <color rgb="FFA6A6A6"/>
      </right>
      <top/>
      <bottom style="dotted">
        <color rgb="FFA6A6A6"/>
      </bottom>
      <diagonal/>
    </border>
    <border>
      <left/>
      <right style="dotted">
        <color rgb="FFA6A6A6"/>
      </right>
      <top/>
      <bottom style="dotted">
        <color rgb="FFA6A6A6"/>
      </bottom>
      <diagonal/>
    </border>
    <border>
      <left style="dotted">
        <color rgb="FFA6A6A6"/>
      </left>
      <right/>
      <top style="medium">
        <color rgb="FF808080"/>
      </top>
      <bottom style="dotted">
        <color rgb="FFA6A6A6"/>
      </bottom>
      <diagonal/>
    </border>
    <border>
      <left/>
      <right style="dotted">
        <color rgb="FFA6A6A6"/>
      </right>
      <top style="medium">
        <color rgb="FF808080"/>
      </top>
      <bottom style="dotted">
        <color rgb="FFA6A6A6"/>
      </bottom>
      <diagonal/>
    </border>
    <border>
      <left/>
      <right style="thin">
        <color rgb="FF000000"/>
      </right>
      <top/>
      <bottom style="dotted">
        <color rgb="FFA6A6A6"/>
      </bottom>
      <diagonal/>
    </border>
    <border>
      <left style="thin">
        <color rgb="FF000000"/>
      </left>
      <right style="dotted">
        <color rgb="FFA6A6A6"/>
      </right>
      <top style="dotted">
        <color rgb="FFA6A6A6"/>
      </top>
      <bottom/>
      <diagonal/>
    </border>
    <border>
      <left style="dotted">
        <color rgb="FFA6A6A6"/>
      </left>
      <right style="dotted">
        <color rgb="FFA6A6A6"/>
      </right>
      <top style="dotted">
        <color rgb="FFA6A6A6"/>
      </top>
      <bottom/>
      <diagonal/>
    </border>
    <border>
      <left style="thin">
        <color rgb="FF000000"/>
      </left>
      <right style="dotted">
        <color rgb="FFA6A6A6"/>
      </right>
      <top/>
      <bottom/>
      <diagonal/>
    </border>
    <border>
      <left style="dotted">
        <color rgb="FFA6A6A6"/>
      </left>
      <right style="dotted">
        <color rgb="FFA6A6A6"/>
      </right>
      <top/>
      <bottom/>
      <diagonal/>
    </border>
    <border>
      <left style="thin">
        <color rgb="FF000000"/>
      </left>
      <right style="dotted">
        <color rgb="FFA6A6A6"/>
      </right>
      <top/>
      <bottom style="thin">
        <color rgb="FF000000"/>
      </bottom>
      <diagonal/>
    </border>
    <border>
      <left style="dotted">
        <color rgb="FFA6A6A6"/>
      </left>
      <right style="dotted">
        <color rgb="FFA6A6A6"/>
      </right>
      <top/>
      <bottom style="thin">
        <color rgb="FF000000"/>
      </bottom>
      <diagonal/>
    </border>
    <border>
      <left/>
      <right style="dotted">
        <color rgb="FFA6A6A6"/>
      </right>
      <top/>
      <bottom style="thin">
        <color rgb="FF000000"/>
      </bottom>
      <diagonal/>
    </border>
    <border>
      <left style="hair">
        <color rgb="FF000000"/>
      </left>
      <right/>
      <top/>
      <bottom/>
      <diagonal/>
    </border>
    <border>
      <left style="hair">
        <color auto="1"/>
      </left>
      <right style="hair">
        <color auto="1"/>
      </right>
      <top style="hair">
        <color auto="1"/>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indexed="64"/>
      </left>
      <right style="hair">
        <color rgb="FF000000"/>
      </right>
      <top style="medium">
        <color indexed="64"/>
      </top>
      <bottom/>
      <diagonal/>
    </border>
    <border>
      <left/>
      <right/>
      <top style="medium">
        <color indexed="64"/>
      </top>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hair">
        <color rgb="FF000000"/>
      </right>
      <top style="medium">
        <color rgb="FF000000"/>
      </top>
      <bottom/>
      <diagonal/>
    </border>
    <border>
      <left style="hair">
        <color rgb="FF000000"/>
      </left>
      <right style="medium">
        <color indexed="64"/>
      </right>
      <top style="medium">
        <color rgb="FF000000"/>
      </top>
      <bottom/>
      <diagonal/>
    </border>
    <border>
      <left style="medium">
        <color indexed="64"/>
      </left>
      <right style="hair">
        <color rgb="FF000000"/>
      </right>
      <top/>
      <bottom style="hair">
        <color rgb="FF000000"/>
      </bottom>
      <diagonal/>
    </border>
    <border>
      <left style="hair">
        <color rgb="FF000000"/>
      </left>
      <right style="medium">
        <color indexed="64"/>
      </right>
      <top/>
      <bottom style="hair">
        <color rgb="FF000000"/>
      </bottom>
      <diagonal/>
    </border>
    <border>
      <left style="medium">
        <color indexed="64"/>
      </left>
      <right style="hair">
        <color rgb="FF000000"/>
      </right>
      <top style="hair">
        <color rgb="FF000000"/>
      </top>
      <bottom style="medium">
        <color rgb="FF000000"/>
      </bottom>
      <diagonal/>
    </border>
    <border>
      <left style="hair">
        <color rgb="FF000000"/>
      </left>
      <right style="medium">
        <color indexed="64"/>
      </right>
      <top style="hair">
        <color rgb="FF000000"/>
      </top>
      <bottom style="medium">
        <color rgb="FF000000"/>
      </bottom>
      <diagonal/>
    </border>
    <border>
      <left style="medium">
        <color indexed="64"/>
      </left>
      <right style="hair">
        <color rgb="FF000000"/>
      </right>
      <top style="hair">
        <color rgb="FF000000"/>
      </top>
      <bottom style="hair">
        <color rgb="FF000000"/>
      </bottom>
      <diagonal/>
    </border>
    <border>
      <left style="hair">
        <color rgb="FF000000"/>
      </left>
      <right style="medium">
        <color indexed="64"/>
      </right>
      <top style="hair">
        <color rgb="FF000000"/>
      </top>
      <bottom style="hair">
        <color rgb="FF000000"/>
      </bottom>
      <diagonal/>
    </border>
    <border>
      <left style="medium">
        <color indexed="64"/>
      </left>
      <right style="hair">
        <color rgb="FF000000"/>
      </right>
      <top style="hair">
        <color rgb="FF000000"/>
      </top>
      <bottom style="medium">
        <color indexed="64"/>
      </bottom>
      <diagonal/>
    </border>
    <border>
      <left style="hair">
        <color rgb="FF000000"/>
      </left>
      <right style="hair">
        <color rgb="FF000000"/>
      </right>
      <top/>
      <bottom style="medium">
        <color indexed="64"/>
      </bottom>
      <diagonal/>
    </border>
    <border>
      <left style="hair">
        <color rgb="FF000000"/>
      </left>
      <right style="hair">
        <color rgb="FF000000"/>
      </right>
      <top style="hair">
        <color rgb="FF000000"/>
      </top>
      <bottom style="medium">
        <color indexed="64"/>
      </bottom>
      <diagonal/>
    </border>
    <border>
      <left style="hair">
        <color rgb="FF000000"/>
      </left>
      <right style="medium">
        <color indexed="64"/>
      </right>
      <top style="hair">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style="thin">
        <color rgb="FF000000"/>
      </left>
      <right style="thin">
        <color rgb="FF000000"/>
      </right>
      <top/>
      <bottom/>
      <diagonal/>
    </border>
    <border>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rgb="FF000000"/>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rgb="FF000000"/>
      </right>
      <top/>
      <bottom/>
      <diagonal/>
    </border>
    <border>
      <left style="thin">
        <color indexed="64"/>
      </left>
      <right style="medium">
        <color indexed="64"/>
      </right>
      <top/>
      <bottom style="thin">
        <color indexed="64"/>
      </bottom>
      <diagonal/>
    </border>
    <border>
      <left style="medium">
        <color indexed="64"/>
      </left>
      <right style="thin">
        <color rgb="FF000000"/>
      </right>
      <top/>
      <bottom style="thin">
        <color rgb="FF000000"/>
      </bottom>
      <diagonal/>
    </border>
    <border>
      <left style="medium">
        <color indexed="64"/>
      </left>
      <right style="thin">
        <color indexed="64"/>
      </right>
      <top style="thin">
        <color rgb="FF000000"/>
      </top>
      <bottom/>
      <diagonal/>
    </border>
    <border>
      <left style="medium">
        <color indexed="64"/>
      </left>
      <right style="thin">
        <color rgb="FF000000"/>
      </right>
      <top style="thin">
        <color rgb="FF000000"/>
      </top>
      <bottom style="thin">
        <color rgb="FF000000"/>
      </bottom>
      <diagonal/>
    </border>
    <border>
      <left style="thin">
        <color indexed="64"/>
      </left>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medium">
        <color indexed="64"/>
      </top>
      <bottom style="thin">
        <color rgb="FF000000"/>
      </bottom>
      <diagonal/>
    </border>
    <border>
      <left/>
      <right style="thin">
        <color indexed="64"/>
      </right>
      <top style="medium">
        <color indexed="64"/>
      </top>
      <bottom/>
      <diagonal/>
    </border>
    <border>
      <left style="medium">
        <color indexed="64"/>
      </left>
      <right style="thin">
        <color rgb="FF000000"/>
      </right>
      <top style="thin">
        <color indexed="64"/>
      </top>
      <bottom/>
      <diagonal/>
    </border>
    <border>
      <left style="medium">
        <color indexed="64"/>
      </left>
      <right style="thin">
        <color rgb="FF000000"/>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17">
    <xf numFmtId="0" fontId="0" fillId="0" borderId="0"/>
    <xf numFmtId="0" fontId="5" fillId="0" borderId="39"/>
    <xf numFmtId="9" fontId="5" fillId="0" borderId="39" applyFont="0" applyFill="0" applyBorder="0" applyAlignment="0" applyProtection="0"/>
    <xf numFmtId="0" fontId="23" fillId="0" borderId="39"/>
    <xf numFmtId="43" fontId="24" fillId="0" borderId="0" applyFont="0" applyFill="0" applyBorder="0" applyAlignment="0" applyProtection="0"/>
    <xf numFmtId="9" fontId="4" fillId="0" borderId="39" applyFont="0" applyFill="0" applyBorder="0" applyAlignment="0" applyProtection="0"/>
    <xf numFmtId="0" fontId="26" fillId="0" borderId="0" applyNumberFormat="0" applyFill="0" applyBorder="0" applyAlignment="0" applyProtection="0"/>
    <xf numFmtId="0" fontId="3" fillId="0" borderId="39"/>
    <xf numFmtId="0" fontId="26" fillId="0" borderId="39" applyNumberFormat="0" applyFill="0" applyBorder="0" applyAlignment="0" applyProtection="0"/>
    <xf numFmtId="0" fontId="3" fillId="0" borderId="39"/>
    <xf numFmtId="9" fontId="3" fillId="0" borderId="39" applyFont="0" applyFill="0" applyBorder="0" applyAlignment="0" applyProtection="0"/>
    <xf numFmtId="43" fontId="3" fillId="0" borderId="39" applyFont="0" applyFill="0" applyBorder="0" applyAlignment="0" applyProtection="0"/>
    <xf numFmtId="0" fontId="2" fillId="0" borderId="39"/>
    <xf numFmtId="0" fontId="2" fillId="0" borderId="39"/>
    <xf numFmtId="0" fontId="48" fillId="0" borderId="39"/>
    <xf numFmtId="0" fontId="1" fillId="0" borderId="39"/>
    <xf numFmtId="9" fontId="56" fillId="0" borderId="0" applyFont="0" applyFill="0" applyBorder="0" applyAlignment="0" applyProtection="0"/>
  </cellStyleXfs>
  <cellXfs count="822">
    <xf numFmtId="0" fontId="0" fillId="0" borderId="0" xfId="0"/>
    <xf numFmtId="0" fontId="6" fillId="0" borderId="0" xfId="0" applyFont="1"/>
    <xf numFmtId="0" fontId="6" fillId="6" borderId="14" xfId="0" applyFont="1" applyFill="1" applyBorder="1" applyAlignment="1">
      <alignment horizontal="center" vertical="center" wrapText="1"/>
    </xf>
    <xf numFmtId="0" fontId="6" fillId="0" borderId="15" xfId="0" applyFont="1" applyBorder="1" applyAlignment="1">
      <alignment horizontal="center" vertical="center" wrapText="1"/>
    </xf>
    <xf numFmtId="0" fontId="6" fillId="0" borderId="38" xfId="0" applyFont="1" applyBorder="1" applyAlignment="1">
      <alignment horizontal="center" vertical="center" wrapText="1"/>
    </xf>
    <xf numFmtId="0" fontId="6" fillId="6" borderId="31" xfId="0" applyFont="1" applyFill="1" applyBorder="1" applyAlignment="1">
      <alignment horizontal="center" vertical="center" wrapText="1"/>
    </xf>
    <xf numFmtId="0" fontId="6" fillId="0" borderId="32" xfId="0" applyFont="1" applyBorder="1" applyAlignment="1">
      <alignment horizontal="center" vertical="center" wrapText="1"/>
    </xf>
    <xf numFmtId="0" fontId="6" fillId="0" borderId="36" xfId="0" applyFont="1" applyBorder="1" applyAlignment="1">
      <alignment horizontal="center" vertical="center" wrapText="1"/>
    </xf>
    <xf numFmtId="0" fontId="5" fillId="0" borderId="39" xfId="1"/>
    <xf numFmtId="0" fontId="10" fillId="10" borderId="46" xfId="1" applyFont="1" applyFill="1" applyBorder="1" applyAlignment="1">
      <alignment horizontal="center" vertical="center"/>
    </xf>
    <xf numFmtId="0" fontId="5" fillId="0" borderId="39" xfId="1" applyAlignment="1">
      <alignment vertical="center"/>
    </xf>
    <xf numFmtId="0" fontId="10" fillId="9" borderId="46" xfId="1" applyFont="1" applyFill="1" applyBorder="1" applyAlignment="1">
      <alignment horizontal="center" vertical="center" textRotation="90" wrapText="1"/>
    </xf>
    <xf numFmtId="0" fontId="8" fillId="11" borderId="46" xfId="1" applyFont="1" applyFill="1" applyBorder="1" applyAlignment="1">
      <alignment horizontal="center" vertical="top" textRotation="90" wrapText="1"/>
    </xf>
    <xf numFmtId="0" fontId="8" fillId="0" borderId="46" xfId="1" applyFont="1" applyBorder="1" applyAlignment="1">
      <alignment horizontal="center" vertical="center" textRotation="90" wrapText="1"/>
    </xf>
    <xf numFmtId="0" fontId="8" fillId="11" borderId="46" xfId="1" applyFont="1" applyFill="1" applyBorder="1" applyAlignment="1">
      <alignment horizontal="center" vertical="center" textRotation="90" wrapText="1"/>
    </xf>
    <xf numFmtId="0" fontId="12" fillId="11" borderId="49" xfId="1" applyFont="1" applyFill="1" applyBorder="1" applyAlignment="1">
      <alignment horizontal="center" vertical="center" wrapText="1"/>
    </xf>
    <xf numFmtId="0" fontId="7" fillId="0" borderId="46" xfId="1" applyFont="1" applyBorder="1"/>
    <xf numFmtId="0" fontId="8" fillId="11" borderId="46" xfId="1" applyFont="1" applyFill="1" applyBorder="1" applyAlignment="1">
      <alignment horizontal="center" vertical="center" wrapText="1"/>
    </xf>
    <xf numFmtId="0" fontId="8" fillId="0" borderId="46" xfId="1" applyFont="1" applyBorder="1" applyAlignment="1">
      <alignment horizontal="center" vertical="center" wrapText="1"/>
    </xf>
    <xf numFmtId="0" fontId="7" fillId="0" borderId="46" xfId="1" applyFont="1" applyBorder="1" applyAlignment="1">
      <alignment horizontal="center" vertical="center" wrapText="1"/>
    </xf>
    <xf numFmtId="0" fontId="7" fillId="11" borderId="46" xfId="1" applyFont="1" applyFill="1" applyBorder="1" applyAlignment="1">
      <alignment horizontal="center" vertical="center" wrapText="1"/>
    </xf>
    <xf numFmtId="0" fontId="12" fillId="11" borderId="46" xfId="1" applyFont="1" applyFill="1" applyBorder="1" applyAlignment="1">
      <alignment horizontal="center" vertical="center" wrapText="1"/>
    </xf>
    <xf numFmtId="0" fontId="7" fillId="0" borderId="49" xfId="1" applyFont="1" applyBorder="1" applyAlignment="1">
      <alignment horizontal="center" vertical="top" wrapText="1"/>
    </xf>
    <xf numFmtId="0" fontId="7" fillId="0" borderId="46" xfId="1" applyFont="1" applyBorder="1" applyAlignment="1">
      <alignment vertical="top" wrapText="1"/>
    </xf>
    <xf numFmtId="0" fontId="9" fillId="0" borderId="46" xfId="1" applyFont="1" applyBorder="1" applyAlignment="1">
      <alignment horizontal="center" vertical="center" wrapText="1"/>
    </xf>
    <xf numFmtId="0" fontId="14" fillId="0" borderId="49" xfId="1" applyFont="1" applyBorder="1" applyAlignment="1">
      <alignment horizontal="justify" vertical="center" wrapText="1"/>
    </xf>
    <xf numFmtId="0" fontId="7" fillId="0" borderId="49" xfId="1" applyFont="1" applyBorder="1" applyAlignment="1">
      <alignment horizontal="center" vertical="center" wrapText="1"/>
    </xf>
    <xf numFmtId="0" fontId="7" fillId="14" borderId="46" xfId="1" applyFont="1" applyFill="1" applyBorder="1" applyAlignment="1">
      <alignment horizontal="center" vertical="center" wrapText="1"/>
    </xf>
    <xf numFmtId="0" fontId="15" fillId="0" borderId="46" xfId="1" applyFont="1" applyBorder="1" applyAlignment="1">
      <alignment horizontal="center" vertical="center" wrapText="1"/>
    </xf>
    <xf numFmtId="0" fontId="16" fillId="0" borderId="46" xfId="1" applyFont="1" applyBorder="1" applyAlignment="1">
      <alignment horizontal="center" vertical="center" wrapText="1"/>
    </xf>
    <xf numFmtId="0" fontId="15" fillId="11" borderId="46" xfId="1" applyFont="1" applyFill="1" applyBorder="1" applyAlignment="1">
      <alignment horizontal="center" vertical="center" wrapText="1"/>
    </xf>
    <xf numFmtId="0" fontId="7" fillId="0" borderId="46" xfId="1" applyFont="1" applyBorder="1" applyAlignment="1">
      <alignment vertical="top"/>
    </xf>
    <xf numFmtId="9" fontId="8" fillId="0" borderId="46" xfId="2" applyFont="1" applyBorder="1" applyAlignment="1">
      <alignment horizontal="center" vertical="center" wrapText="1"/>
    </xf>
    <xf numFmtId="0" fontId="8" fillId="0" borderId="49" xfId="1" applyFont="1" applyBorder="1" applyAlignment="1">
      <alignment horizontal="center" vertical="center" wrapText="1"/>
    </xf>
    <xf numFmtId="0" fontId="17" fillId="0" borderId="46" xfId="1" applyFont="1" applyBorder="1" applyAlignment="1">
      <alignment wrapText="1"/>
    </xf>
    <xf numFmtId="2" fontId="8" fillId="0" borderId="46" xfId="1" applyNumberFormat="1" applyFont="1" applyBorder="1" applyAlignment="1">
      <alignment horizontal="center" vertical="center" wrapText="1"/>
    </xf>
    <xf numFmtId="0" fontId="17" fillId="0" borderId="46" xfId="1" applyFont="1" applyBorder="1" applyAlignment="1">
      <alignment vertical="center" wrapText="1"/>
    </xf>
    <xf numFmtId="3" fontId="8" fillId="0" borderId="46" xfId="1" applyNumberFormat="1" applyFont="1" applyBorder="1" applyAlignment="1">
      <alignment horizontal="center" vertical="center" wrapText="1"/>
    </xf>
    <xf numFmtId="0" fontId="7" fillId="0" borderId="49" xfId="1" applyFont="1" applyBorder="1" applyAlignment="1">
      <alignment horizontal="left" vertical="center" wrapText="1"/>
    </xf>
    <xf numFmtId="0" fontId="8" fillId="0" borderId="46" xfId="1" applyFont="1" applyBorder="1" applyAlignment="1">
      <alignment horizontal="center" vertical="center"/>
    </xf>
    <xf numFmtId="0" fontId="7" fillId="0" borderId="49" xfId="1" applyFont="1" applyBorder="1" applyAlignment="1">
      <alignment vertical="center" wrapText="1"/>
    </xf>
    <xf numFmtId="9" fontId="7" fillId="11" borderId="46" xfId="1" applyNumberFormat="1" applyFont="1" applyFill="1" applyBorder="1" applyAlignment="1">
      <alignment horizontal="center" vertical="center" wrapText="1"/>
    </xf>
    <xf numFmtId="0" fontId="19" fillId="11" borderId="46" xfId="1" applyFont="1" applyFill="1" applyBorder="1" applyAlignment="1">
      <alignment horizontal="center" vertical="center" wrapText="1"/>
    </xf>
    <xf numFmtId="0" fontId="7" fillId="11" borderId="49" xfId="1" applyFont="1" applyFill="1" applyBorder="1" applyAlignment="1">
      <alignment horizontal="left" vertical="center" wrapText="1"/>
    </xf>
    <xf numFmtId="0" fontId="7" fillId="11" borderId="49" xfId="1" applyFont="1" applyFill="1" applyBorder="1" applyAlignment="1">
      <alignment horizontal="center" vertical="center" wrapText="1"/>
    </xf>
    <xf numFmtId="0" fontId="12" fillId="0" borderId="46" xfId="1" applyFont="1" applyBorder="1" applyAlignment="1">
      <alignment horizontal="center" vertical="center" wrapText="1"/>
    </xf>
    <xf numFmtId="0" fontId="7" fillId="0" borderId="46" xfId="1" applyFont="1" applyBorder="1" applyAlignment="1">
      <alignment horizontal="left" vertical="top" wrapText="1"/>
    </xf>
    <xf numFmtId="0" fontId="8" fillId="0" borderId="39" xfId="1" applyFont="1" applyAlignment="1">
      <alignment textRotation="90" wrapText="1"/>
    </xf>
    <xf numFmtId="0" fontId="8" fillId="0" borderId="39" xfId="1" applyFont="1" applyAlignment="1">
      <alignment horizontal="center" vertical="center" wrapText="1"/>
    </xf>
    <xf numFmtId="0" fontId="8" fillId="0" borderId="39" xfId="1" applyFont="1" applyAlignment="1">
      <alignment horizontal="center" wrapText="1"/>
    </xf>
    <xf numFmtId="0" fontId="8" fillId="0" borderId="39" xfId="1" applyFont="1"/>
    <xf numFmtId="0" fontId="8" fillId="0" borderId="39" xfId="1" applyFont="1" applyAlignment="1">
      <alignment horizontal="center" vertical="center"/>
    </xf>
    <xf numFmtId="0" fontId="8" fillId="0" borderId="39" xfId="1" applyFont="1" applyAlignment="1">
      <alignment horizontal="center"/>
    </xf>
    <xf numFmtId="0" fontId="9" fillId="0" borderId="39" xfId="1" applyFont="1" applyAlignment="1">
      <alignment horizontal="center"/>
    </xf>
    <xf numFmtId="0" fontId="20" fillId="0" borderId="39" xfId="1" applyFont="1" applyAlignment="1">
      <alignment horizontal="center" vertical="center"/>
    </xf>
    <xf numFmtId="0" fontId="8" fillId="11" borderId="39" xfId="0" applyFont="1" applyFill="1" applyBorder="1"/>
    <xf numFmtId="0" fontId="8" fillId="0" borderId="0" xfId="0" applyFont="1" applyAlignment="1">
      <alignment horizontal="center" vertical="center" wrapText="1"/>
    </xf>
    <xf numFmtId="9" fontId="8" fillId="0" borderId="39" xfId="0" applyNumberFormat="1" applyFont="1" applyBorder="1" applyAlignment="1">
      <alignment horizontal="center" vertical="center" wrapText="1"/>
    </xf>
    <xf numFmtId="0" fontId="8" fillId="0" borderId="0" xfId="0" applyFont="1" applyAlignment="1">
      <alignment horizontal="center" vertical="center"/>
    </xf>
    <xf numFmtId="0" fontId="31" fillId="24" borderId="46" xfId="0" applyFont="1" applyFill="1" applyBorder="1" applyAlignment="1">
      <alignment horizontal="center" vertical="center" wrapText="1"/>
    </xf>
    <xf numFmtId="0" fontId="31" fillId="17" borderId="46" xfId="0" applyFont="1" applyFill="1" applyBorder="1" applyAlignment="1">
      <alignment horizontal="center" vertical="center" wrapText="1"/>
    </xf>
    <xf numFmtId="0" fontId="32" fillId="17" borderId="46" xfId="0" applyFont="1" applyFill="1" applyBorder="1" applyAlignment="1">
      <alignment horizontal="center" vertical="center" wrapText="1"/>
    </xf>
    <xf numFmtId="1" fontId="32" fillId="17" borderId="46" xfId="0" applyNumberFormat="1" applyFont="1" applyFill="1" applyBorder="1" applyAlignment="1">
      <alignment horizontal="center" vertical="center" wrapText="1"/>
    </xf>
    <xf numFmtId="9" fontId="32" fillId="17" borderId="46" xfId="0" applyNumberFormat="1" applyFont="1" applyFill="1" applyBorder="1" applyAlignment="1">
      <alignment horizontal="center" vertical="center" wrapText="1"/>
    </xf>
    <xf numFmtId="9" fontId="32" fillId="11" borderId="46" xfId="0" applyNumberFormat="1" applyFont="1" applyFill="1" applyBorder="1" applyAlignment="1">
      <alignment horizontal="center" vertical="center" wrapText="1"/>
    </xf>
    <xf numFmtId="0" fontId="32" fillId="2" borderId="46" xfId="0" applyFont="1" applyFill="1" applyBorder="1" applyAlignment="1">
      <alignment horizontal="center" vertical="center" wrapText="1"/>
    </xf>
    <xf numFmtId="9" fontId="32" fillId="2" borderId="46" xfId="0" applyNumberFormat="1" applyFont="1" applyFill="1" applyBorder="1" applyAlignment="1">
      <alignment horizontal="center" vertical="center" wrapText="1"/>
    </xf>
    <xf numFmtId="0" fontId="32" fillId="11" borderId="46" xfId="0" applyFont="1" applyFill="1" applyBorder="1" applyAlignment="1">
      <alignment horizontal="center" vertical="center" wrapText="1"/>
    </xf>
    <xf numFmtId="0" fontId="34" fillId="2" borderId="46" xfId="0" applyFont="1" applyFill="1" applyBorder="1" applyAlignment="1">
      <alignment horizontal="center" vertical="center" wrapText="1"/>
    </xf>
    <xf numFmtId="0" fontId="34" fillId="2" borderId="46" xfId="0" applyFont="1" applyFill="1" applyBorder="1" applyAlignment="1">
      <alignment vertical="center" wrapText="1"/>
    </xf>
    <xf numFmtId="14" fontId="34" fillId="11" borderId="46" xfId="0" applyNumberFormat="1" applyFont="1" applyFill="1" applyBorder="1" applyAlignment="1">
      <alignment horizontal="center" vertical="center" wrapText="1"/>
    </xf>
    <xf numFmtId="0" fontId="35" fillId="11" borderId="46" xfId="0" applyFont="1" applyFill="1" applyBorder="1" applyAlignment="1">
      <alignment horizontal="center" vertical="center" wrapText="1"/>
    </xf>
    <xf numFmtId="9" fontId="34" fillId="2" borderId="46" xfId="0" applyNumberFormat="1" applyFont="1" applyFill="1" applyBorder="1" applyAlignment="1">
      <alignment horizontal="center" vertical="center"/>
    </xf>
    <xf numFmtId="9" fontId="34" fillId="2" borderId="46" xfId="0" applyNumberFormat="1" applyFont="1" applyFill="1" applyBorder="1" applyAlignment="1">
      <alignment horizontal="center" vertical="center" wrapText="1"/>
    </xf>
    <xf numFmtId="9" fontId="34" fillId="11" borderId="46" xfId="0" applyNumberFormat="1" applyFont="1" applyFill="1" applyBorder="1" applyAlignment="1">
      <alignment horizontal="center" vertical="center" wrapText="1"/>
    </xf>
    <xf numFmtId="9" fontId="36" fillId="5" borderId="46" xfId="0" applyNumberFormat="1" applyFont="1" applyFill="1" applyBorder="1" applyAlignment="1">
      <alignment horizontal="center" vertical="center" wrapText="1"/>
    </xf>
    <xf numFmtId="9" fontId="34" fillId="5" borderId="46" xfId="0" applyNumberFormat="1" applyFont="1" applyFill="1" applyBorder="1" applyAlignment="1">
      <alignment horizontal="center" vertical="center" wrapText="1"/>
    </xf>
    <xf numFmtId="0" fontId="34" fillId="5" borderId="46" xfId="0" applyFont="1" applyFill="1" applyBorder="1" applyAlignment="1">
      <alignment horizontal="center" vertical="center" wrapText="1"/>
    </xf>
    <xf numFmtId="0" fontId="31" fillId="2" borderId="46" xfId="0" applyFont="1" applyFill="1" applyBorder="1" applyAlignment="1">
      <alignment horizontal="center" vertical="center" wrapText="1"/>
    </xf>
    <xf numFmtId="0" fontId="31" fillId="11" borderId="46" xfId="0" applyFont="1" applyFill="1" applyBorder="1" applyAlignment="1">
      <alignment horizontal="center" vertical="center" wrapText="1"/>
    </xf>
    <xf numFmtId="0" fontId="34" fillId="11" borderId="46" xfId="0" applyFont="1" applyFill="1" applyBorder="1" applyAlignment="1">
      <alignment horizontal="center" vertical="center" wrapText="1"/>
    </xf>
    <xf numFmtId="1" fontId="34" fillId="11" borderId="46" xfId="0" applyNumberFormat="1" applyFont="1" applyFill="1" applyBorder="1" applyAlignment="1">
      <alignment horizontal="center" vertical="center" wrapText="1"/>
    </xf>
    <xf numFmtId="0" fontId="34" fillId="11" borderId="46" xfId="1" applyFont="1" applyFill="1" applyBorder="1" applyAlignment="1">
      <alignment horizontal="center" vertical="center" wrapText="1"/>
    </xf>
    <xf numFmtId="9" fontId="34" fillId="11" borderId="46" xfId="1" applyNumberFormat="1" applyFont="1" applyFill="1" applyBorder="1" applyAlignment="1">
      <alignment horizontal="center" vertical="center" wrapText="1"/>
    </xf>
    <xf numFmtId="9" fontId="34" fillId="0" borderId="46" xfId="1" applyNumberFormat="1" applyFont="1" applyBorder="1" applyAlignment="1">
      <alignment horizontal="center" vertical="center" wrapText="1"/>
    </xf>
    <xf numFmtId="14" fontId="32" fillId="11" borderId="46" xfId="0" applyNumberFormat="1" applyFont="1" applyFill="1" applyBorder="1" applyAlignment="1">
      <alignment horizontal="center" vertical="center" wrapText="1"/>
    </xf>
    <xf numFmtId="0" fontId="32" fillId="0" borderId="46" xfId="0" applyFont="1" applyBorder="1" applyAlignment="1">
      <alignment horizontal="center" vertical="center" wrapText="1"/>
    </xf>
    <xf numFmtId="9" fontId="32" fillId="0" borderId="46" xfId="0" applyNumberFormat="1" applyFont="1" applyBorder="1" applyAlignment="1">
      <alignment horizontal="center" vertical="center" wrapText="1"/>
    </xf>
    <xf numFmtId="0" fontId="32" fillId="18" borderId="46" xfId="0" applyFont="1" applyFill="1" applyBorder="1" applyAlignment="1">
      <alignment horizontal="center" vertical="center" wrapText="1"/>
    </xf>
    <xf numFmtId="0" fontId="33" fillId="2" borderId="46" xfId="0" applyFont="1" applyFill="1" applyBorder="1" applyAlignment="1">
      <alignment horizontal="center" vertical="center" wrapText="1"/>
    </xf>
    <xf numFmtId="0" fontId="31" fillId="27" borderId="46" xfId="0" applyFont="1" applyFill="1" applyBorder="1" applyAlignment="1">
      <alignment horizontal="center" vertical="center" wrapText="1"/>
    </xf>
    <xf numFmtId="0" fontId="35" fillId="0" borderId="39" xfId="12" applyFont="1" applyAlignment="1">
      <alignment horizontal="center" vertical="center"/>
    </xf>
    <xf numFmtId="0" fontId="34" fillId="0" borderId="15" xfId="0" applyFont="1" applyBorder="1" applyAlignment="1">
      <alignment horizontal="center" vertical="center" wrapText="1"/>
    </xf>
    <xf numFmtId="0" fontId="34" fillId="11" borderId="29" xfId="0" applyFont="1" applyFill="1" applyBorder="1" applyAlignment="1">
      <alignment horizontal="center" vertical="center"/>
    </xf>
    <xf numFmtId="0" fontId="34" fillId="11" borderId="15" xfId="0" applyFont="1" applyFill="1" applyBorder="1" applyAlignment="1">
      <alignment horizontal="center" vertical="center" wrapText="1"/>
    </xf>
    <xf numFmtId="14" fontId="34" fillId="11" borderId="15" xfId="0" applyNumberFormat="1" applyFont="1" applyFill="1" applyBorder="1" applyAlignment="1">
      <alignment vertical="center"/>
    </xf>
    <xf numFmtId="0" fontId="31" fillId="29" borderId="12" xfId="0" applyFont="1" applyFill="1" applyBorder="1" applyAlignment="1">
      <alignment horizontal="center" vertical="center" wrapText="1"/>
    </xf>
    <xf numFmtId="0" fontId="31" fillId="29" borderId="13" xfId="0" applyFont="1" applyFill="1" applyBorder="1" applyAlignment="1">
      <alignment horizontal="center" vertical="center" wrapText="1"/>
    </xf>
    <xf numFmtId="0" fontId="31" fillId="29" borderId="37" xfId="0" applyFont="1" applyFill="1" applyBorder="1" applyAlignment="1">
      <alignment horizontal="center" vertical="center" wrapText="1"/>
    </xf>
    <xf numFmtId="0" fontId="34" fillId="6" borderId="14" xfId="0" applyFont="1" applyFill="1" applyBorder="1" applyAlignment="1">
      <alignment horizontal="center" vertical="center" wrapText="1"/>
    </xf>
    <xf numFmtId="0" fontId="34" fillId="0" borderId="38" xfId="0" applyFont="1" applyBorder="1" applyAlignment="1">
      <alignment horizontal="center" vertical="center" wrapText="1"/>
    </xf>
    <xf numFmtId="0" fontId="48" fillId="0" borderId="39" xfId="14"/>
    <xf numFmtId="0" fontId="49" fillId="25" borderId="1" xfId="14" applyFont="1" applyFill="1" applyBorder="1" applyAlignment="1">
      <alignment horizontal="left" vertical="center"/>
    </xf>
    <xf numFmtId="0" fontId="49" fillId="25" borderId="4" xfId="14" applyFont="1" applyFill="1" applyBorder="1" applyAlignment="1">
      <alignment horizontal="left" vertical="center"/>
    </xf>
    <xf numFmtId="0" fontId="49" fillId="25" borderId="5" xfId="14" applyFont="1" applyFill="1" applyBorder="1" applyAlignment="1">
      <alignment horizontal="left" vertical="center"/>
    </xf>
    <xf numFmtId="0" fontId="35" fillId="0" borderId="8" xfId="14" applyFont="1" applyBorder="1" applyAlignment="1">
      <alignment horizontal="left" vertical="center"/>
    </xf>
    <xf numFmtId="0" fontId="35" fillId="0" borderId="39" xfId="14" applyFont="1" applyAlignment="1">
      <alignment horizontal="left" vertical="center"/>
    </xf>
    <xf numFmtId="0" fontId="35" fillId="0" borderId="9" xfId="14" applyFont="1" applyBorder="1" applyAlignment="1">
      <alignment horizontal="left" vertical="center"/>
    </xf>
    <xf numFmtId="0" fontId="49" fillId="0" borderId="12" xfId="14" applyFont="1" applyBorder="1" applyAlignment="1">
      <alignment horizontal="center" vertical="center"/>
    </xf>
    <xf numFmtId="0" fontId="51" fillId="0" borderId="13" xfId="14" applyFont="1" applyBorder="1" applyAlignment="1">
      <alignment horizontal="center" vertical="center" textRotation="90" wrapText="1"/>
    </xf>
    <xf numFmtId="0" fontId="52" fillId="0" borderId="13" xfId="14" applyFont="1" applyBorder="1" applyAlignment="1">
      <alignment horizontal="center" vertical="center" textRotation="90" wrapText="1"/>
    </xf>
    <xf numFmtId="0" fontId="33" fillId="0" borderId="14" xfId="14" applyFont="1" applyBorder="1" applyAlignment="1">
      <alignment horizontal="left" vertical="center" wrapText="1"/>
    </xf>
    <xf numFmtId="0" fontId="35" fillId="0" borderId="15" xfId="14" applyFont="1" applyBorder="1" applyAlignment="1">
      <alignment horizontal="center" vertical="center"/>
    </xf>
    <xf numFmtId="10" fontId="49" fillId="0" borderId="15" xfId="14" applyNumberFormat="1" applyFont="1" applyBorder="1" applyAlignment="1">
      <alignment horizontal="center" vertical="center"/>
    </xf>
    <xf numFmtId="9" fontId="49" fillId="3" borderId="15" xfId="14" applyNumberFormat="1" applyFont="1" applyFill="1" applyBorder="1" applyAlignment="1">
      <alignment horizontal="center" vertical="center"/>
    </xf>
    <xf numFmtId="10" fontId="41" fillId="0" borderId="15" xfId="14" applyNumberFormat="1" applyFont="1" applyBorder="1" applyAlignment="1">
      <alignment horizontal="center" vertical="center"/>
    </xf>
    <xf numFmtId="10" fontId="41" fillId="0" borderId="30" xfId="14" applyNumberFormat="1" applyFont="1" applyBorder="1" applyAlignment="1">
      <alignment horizontal="center" vertical="center"/>
    </xf>
    <xf numFmtId="0" fontId="33" fillId="0" borderId="16" xfId="14" applyFont="1" applyBorder="1" applyAlignment="1">
      <alignment horizontal="left" vertical="center" wrapText="1"/>
    </xf>
    <xf numFmtId="10" fontId="41" fillId="0" borderId="17" xfId="14" applyNumberFormat="1" applyFont="1" applyBorder="1" applyAlignment="1">
      <alignment horizontal="center" vertical="center"/>
    </xf>
    <xf numFmtId="0" fontId="35" fillId="0" borderId="34" xfId="14" applyFont="1" applyBorder="1" applyAlignment="1">
      <alignment horizontal="center" vertical="center"/>
    </xf>
    <xf numFmtId="0" fontId="35" fillId="0" borderId="20" xfId="14" applyFont="1" applyBorder="1" applyAlignment="1">
      <alignment horizontal="left" vertical="center"/>
    </xf>
    <xf numFmtId="10" fontId="35" fillId="0" borderId="21" xfId="14" applyNumberFormat="1" applyFont="1" applyBorder="1" applyAlignment="1">
      <alignment horizontal="left" vertical="center"/>
    </xf>
    <xf numFmtId="10" fontId="50" fillId="30" borderId="21" xfId="14" applyNumberFormat="1" applyFont="1" applyFill="1" applyBorder="1" applyAlignment="1">
      <alignment horizontal="center" vertical="center"/>
    </xf>
    <xf numFmtId="10" fontId="49" fillId="2" borderId="21" xfId="14" applyNumberFormat="1" applyFont="1" applyFill="1" applyBorder="1" applyAlignment="1">
      <alignment horizontal="center" vertical="center"/>
    </xf>
    <xf numFmtId="0" fontId="35" fillId="0" borderId="21" xfId="14" applyFont="1" applyBorder="1" applyAlignment="1">
      <alignment horizontal="left" vertical="center"/>
    </xf>
    <xf numFmtId="0" fontId="35" fillId="0" borderId="22" xfId="14" applyFont="1" applyBorder="1" applyAlignment="1">
      <alignment horizontal="left" vertical="center"/>
    </xf>
    <xf numFmtId="0" fontId="35" fillId="0" borderId="41" xfId="14" applyFont="1" applyBorder="1" applyAlignment="1">
      <alignment horizontal="left" vertical="center"/>
    </xf>
    <xf numFmtId="10" fontId="35" fillId="0" borderId="39" xfId="14" applyNumberFormat="1" applyFont="1" applyAlignment="1">
      <alignment horizontal="left" vertical="center"/>
    </xf>
    <xf numFmtId="0" fontId="35" fillId="0" borderId="39" xfId="14" applyFont="1" applyAlignment="1">
      <alignment vertical="center"/>
    </xf>
    <xf numFmtId="0" fontId="31" fillId="25" borderId="46" xfId="0" applyFont="1" applyFill="1" applyBorder="1" applyAlignment="1">
      <alignment horizontal="center" vertical="center" textRotation="90" wrapText="1"/>
    </xf>
    <xf numFmtId="9" fontId="34" fillId="0" borderId="46" xfId="1" applyNumberFormat="1" applyFont="1" applyBorder="1" applyAlignment="1">
      <alignment horizontal="center" vertical="top" wrapText="1"/>
    </xf>
    <xf numFmtId="0" fontId="31" fillId="32" borderId="46" xfId="0" applyFont="1" applyFill="1" applyBorder="1" applyAlignment="1">
      <alignment horizontal="center" vertical="center" wrapText="1"/>
    </xf>
    <xf numFmtId="0" fontId="32" fillId="33" borderId="46" xfId="0" applyFont="1" applyFill="1" applyBorder="1" applyAlignment="1">
      <alignment horizontal="center" vertical="center" wrapText="1"/>
    </xf>
    <xf numFmtId="14" fontId="32" fillId="33" borderId="46" xfId="0" applyNumberFormat="1" applyFont="1" applyFill="1" applyBorder="1" applyAlignment="1">
      <alignment horizontal="center" vertical="center" wrapText="1"/>
    </xf>
    <xf numFmtId="14" fontId="32" fillId="32" borderId="46" xfId="0" applyNumberFormat="1" applyFont="1" applyFill="1" applyBorder="1" applyAlignment="1">
      <alignment horizontal="center" vertical="center" wrapText="1"/>
    </xf>
    <xf numFmtId="9" fontId="32" fillId="32" borderId="46" xfId="0" applyNumberFormat="1" applyFont="1" applyFill="1" applyBorder="1" applyAlignment="1">
      <alignment horizontal="center" vertical="center" wrapText="1"/>
    </xf>
    <xf numFmtId="0" fontId="33" fillId="32" borderId="46" xfId="0" applyFont="1" applyFill="1" applyBorder="1" applyAlignment="1">
      <alignment horizontal="center" vertical="center" wrapText="1"/>
    </xf>
    <xf numFmtId="0" fontId="34" fillId="32" borderId="46" xfId="0" applyFont="1" applyFill="1" applyBorder="1" applyAlignment="1">
      <alignment horizontal="center" vertical="center" wrapText="1"/>
    </xf>
    <xf numFmtId="0" fontId="34" fillId="33" borderId="46" xfId="0" applyFont="1" applyFill="1" applyBorder="1" applyAlignment="1">
      <alignment horizontal="center" vertical="center" wrapText="1"/>
    </xf>
    <xf numFmtId="14" fontId="34" fillId="32" borderId="46" xfId="0" applyNumberFormat="1" applyFont="1" applyFill="1" applyBorder="1" applyAlignment="1">
      <alignment horizontal="center" vertical="center" wrapText="1"/>
    </xf>
    <xf numFmtId="9" fontId="34" fillId="32" borderId="46" xfId="0" applyNumberFormat="1" applyFont="1" applyFill="1" applyBorder="1" applyAlignment="1">
      <alignment horizontal="center" vertical="center" wrapText="1"/>
    </xf>
    <xf numFmtId="0" fontId="31" fillId="33" borderId="46" xfId="0" applyFont="1" applyFill="1" applyBorder="1" applyAlignment="1">
      <alignment horizontal="center" vertical="center" wrapText="1"/>
    </xf>
    <xf numFmtId="14" fontId="34" fillId="33" borderId="46" xfId="0" applyNumberFormat="1" applyFont="1" applyFill="1" applyBorder="1" applyAlignment="1">
      <alignment horizontal="center" vertical="center" wrapText="1"/>
    </xf>
    <xf numFmtId="9" fontId="34" fillId="31" borderId="46" xfId="0" applyNumberFormat="1" applyFont="1" applyFill="1" applyBorder="1" applyAlignment="1">
      <alignment horizontal="center" vertical="center" wrapText="1"/>
    </xf>
    <xf numFmtId="0" fontId="31" fillId="34" borderId="46" xfId="0" applyFont="1" applyFill="1" applyBorder="1" applyAlignment="1">
      <alignment horizontal="center" vertical="center" wrapText="1"/>
    </xf>
    <xf numFmtId="0" fontId="32" fillId="34" borderId="46" xfId="0" applyFont="1" applyFill="1" applyBorder="1" applyAlignment="1">
      <alignment horizontal="center" vertical="center" wrapText="1"/>
    </xf>
    <xf numFmtId="14" fontId="32" fillId="34" borderId="46" xfId="0" applyNumberFormat="1" applyFont="1" applyFill="1" applyBorder="1" applyAlignment="1">
      <alignment horizontal="center" vertical="center" wrapText="1"/>
    </xf>
    <xf numFmtId="1" fontId="32" fillId="34" borderId="46" xfId="0" applyNumberFormat="1" applyFont="1" applyFill="1" applyBorder="1" applyAlignment="1">
      <alignment horizontal="center" vertical="center" wrapText="1"/>
    </xf>
    <xf numFmtId="9" fontId="32" fillId="34" borderId="46" xfId="0" applyNumberFormat="1" applyFont="1" applyFill="1" applyBorder="1" applyAlignment="1">
      <alignment horizontal="center" vertical="center" wrapText="1"/>
    </xf>
    <xf numFmtId="0" fontId="32" fillId="32" borderId="46" xfId="0" applyFont="1" applyFill="1" applyBorder="1" applyAlignment="1">
      <alignment horizontal="center" vertical="center" wrapText="1"/>
    </xf>
    <xf numFmtId="0" fontId="54" fillId="11" borderId="46" xfId="0" applyFont="1" applyFill="1" applyBorder="1" applyAlignment="1">
      <alignment horizontal="center" vertical="center" wrapText="1"/>
    </xf>
    <xf numFmtId="0" fontId="55" fillId="11" borderId="46" xfId="0" applyFont="1" applyFill="1" applyBorder="1" applyAlignment="1">
      <alignment horizontal="center" vertical="center" wrapText="1"/>
    </xf>
    <xf numFmtId="14" fontId="55" fillId="11" borderId="46" xfId="0" applyNumberFormat="1" applyFont="1" applyFill="1" applyBorder="1" applyAlignment="1">
      <alignment horizontal="center" vertical="center" wrapText="1"/>
    </xf>
    <xf numFmtId="164" fontId="55" fillId="11" borderId="46" xfId="4" applyNumberFormat="1" applyFont="1" applyFill="1" applyBorder="1" applyAlignment="1">
      <alignment horizontal="center" vertical="center" wrapText="1"/>
    </xf>
    <xf numFmtId="9" fontId="55" fillId="11" borderId="46" xfId="0" applyNumberFormat="1" applyFont="1" applyFill="1" applyBorder="1" applyAlignment="1">
      <alignment horizontal="center" vertical="center" wrapText="1"/>
    </xf>
    <xf numFmtId="9" fontId="32" fillId="33" borderId="46" xfId="0" applyNumberFormat="1" applyFont="1" applyFill="1" applyBorder="1" applyAlignment="1">
      <alignment horizontal="center" vertical="center" wrapText="1"/>
    </xf>
    <xf numFmtId="0" fontId="35" fillId="0" borderId="75" xfId="12" applyFont="1" applyBorder="1" applyAlignment="1">
      <alignment horizontal="center" vertical="center"/>
    </xf>
    <xf numFmtId="0" fontId="31" fillId="11" borderId="46" xfId="1" applyFont="1" applyFill="1" applyBorder="1" applyAlignment="1">
      <alignment horizontal="center" vertical="center" wrapText="1"/>
    </xf>
    <xf numFmtId="14" fontId="34" fillId="11" borderId="46" xfId="1" applyNumberFormat="1" applyFont="1" applyFill="1" applyBorder="1" applyAlignment="1">
      <alignment horizontal="center" vertical="center" wrapText="1"/>
    </xf>
    <xf numFmtId="1" fontId="34" fillId="11" borderId="46" xfId="5" applyNumberFormat="1" applyFont="1" applyFill="1" applyBorder="1" applyAlignment="1">
      <alignment horizontal="center" vertical="center" wrapText="1"/>
    </xf>
    <xf numFmtId="0" fontId="36" fillId="5" borderId="55" xfId="0" applyFont="1" applyFill="1" applyBorder="1" applyAlignment="1">
      <alignment horizontal="center" vertical="center" wrapText="1"/>
    </xf>
    <xf numFmtId="0" fontId="36" fillId="5" borderId="49" xfId="0" applyFont="1" applyFill="1" applyBorder="1" applyAlignment="1">
      <alignment horizontal="center" vertical="center" wrapText="1"/>
    </xf>
    <xf numFmtId="0" fontId="32" fillId="9" borderId="46" xfId="0" applyFont="1" applyFill="1" applyBorder="1" applyAlignment="1">
      <alignment horizontal="center" vertical="center" wrapText="1"/>
    </xf>
    <xf numFmtId="14" fontId="32" fillId="9" borderId="46" xfId="0" applyNumberFormat="1" applyFont="1" applyFill="1" applyBorder="1" applyAlignment="1">
      <alignment horizontal="center" vertical="center" wrapText="1"/>
    </xf>
    <xf numFmtId="1" fontId="32" fillId="9" borderId="46" xfId="0" applyNumberFormat="1" applyFont="1" applyFill="1" applyBorder="1" applyAlignment="1">
      <alignment horizontal="center" vertical="center" wrapText="1"/>
    </xf>
    <xf numFmtId="9" fontId="32" fillId="9" borderId="46" xfId="0" applyNumberFormat="1" applyFont="1" applyFill="1" applyBorder="1" applyAlignment="1">
      <alignment horizontal="center" vertical="center" wrapText="1"/>
    </xf>
    <xf numFmtId="0" fontId="31" fillId="9" borderId="46" xfId="0" applyFont="1" applyFill="1" applyBorder="1" applyAlignment="1">
      <alignment horizontal="center" vertical="center" wrapText="1"/>
    </xf>
    <xf numFmtId="0" fontId="34" fillId="9" borderId="46" xfId="0" applyFont="1" applyFill="1" applyBorder="1" applyAlignment="1">
      <alignment horizontal="center" vertical="center" wrapText="1"/>
    </xf>
    <xf numFmtId="14" fontId="34" fillId="9" borderId="46" xfId="0" applyNumberFormat="1" applyFont="1" applyFill="1" applyBorder="1" applyAlignment="1">
      <alignment horizontal="center" vertical="center" wrapText="1"/>
    </xf>
    <xf numFmtId="1" fontId="34" fillId="9" borderId="46" xfId="0" applyNumberFormat="1" applyFont="1" applyFill="1" applyBorder="1" applyAlignment="1">
      <alignment horizontal="center" vertical="center" wrapText="1"/>
    </xf>
    <xf numFmtId="1" fontId="32" fillId="11" borderId="46" xfId="0" applyNumberFormat="1" applyFont="1" applyFill="1" applyBorder="1" applyAlignment="1">
      <alignment horizontal="center" vertical="center" wrapText="1"/>
    </xf>
    <xf numFmtId="1" fontId="32" fillId="37" borderId="46" xfId="0" applyNumberFormat="1" applyFont="1" applyFill="1" applyBorder="1" applyAlignment="1">
      <alignment horizontal="center" vertical="center" wrapText="1"/>
    </xf>
    <xf numFmtId="0" fontId="35" fillId="22" borderId="46" xfId="0" applyFont="1" applyFill="1" applyBorder="1" applyAlignment="1">
      <alignment horizontal="center" vertical="center" wrapText="1"/>
    </xf>
    <xf numFmtId="0" fontId="8" fillId="0" borderId="0" xfId="0" applyFont="1" applyAlignment="1">
      <alignment horizontal="center" vertical="center" textRotation="255"/>
    </xf>
    <xf numFmtId="9" fontId="55" fillId="11" borderId="46" xfId="16" applyFont="1" applyFill="1" applyBorder="1" applyAlignment="1">
      <alignment horizontal="center" vertical="center" wrapText="1"/>
    </xf>
    <xf numFmtId="0" fontId="32" fillId="38" borderId="46" xfId="0" applyFont="1" applyFill="1" applyBorder="1" applyAlignment="1">
      <alignment horizontal="center" vertical="center" wrapText="1"/>
    </xf>
    <xf numFmtId="0" fontId="31" fillId="24" borderId="46" xfId="0" applyFont="1" applyFill="1" applyBorder="1" applyAlignment="1">
      <alignment horizontal="left" vertical="center" wrapText="1"/>
    </xf>
    <xf numFmtId="0" fontId="32" fillId="17" borderId="46" xfId="0" applyFont="1" applyFill="1" applyBorder="1" applyAlignment="1">
      <alignment horizontal="left" vertical="center" wrapText="1"/>
    </xf>
    <xf numFmtId="0" fontId="32" fillId="11" borderId="46" xfId="0" applyFont="1" applyFill="1" applyBorder="1" applyAlignment="1">
      <alignment horizontal="left" vertical="center" wrapText="1"/>
    </xf>
    <xf numFmtId="0" fontId="34" fillId="31" borderId="46" xfId="0" applyFont="1" applyFill="1" applyBorder="1" applyAlignment="1">
      <alignment horizontal="left" vertical="center" wrapText="1"/>
    </xf>
    <xf numFmtId="0" fontId="34" fillId="11" borderId="46" xfId="0" applyFont="1" applyFill="1" applyBorder="1" applyAlignment="1">
      <alignment horizontal="left" vertical="center" wrapText="1"/>
    </xf>
    <xf numFmtId="0" fontId="36" fillId="5" borderId="55" xfId="0" applyFont="1" applyFill="1" applyBorder="1" applyAlignment="1">
      <alignment horizontal="left" vertical="center" wrapText="1"/>
    </xf>
    <xf numFmtId="0" fontId="34" fillId="11" borderId="46" xfId="1" applyFont="1" applyFill="1" applyBorder="1" applyAlignment="1">
      <alignment horizontal="left" vertical="center" wrapText="1"/>
    </xf>
    <xf numFmtId="0" fontId="32" fillId="2" borderId="46" xfId="0" applyFont="1" applyFill="1" applyBorder="1" applyAlignment="1">
      <alignment horizontal="left" vertical="center" wrapText="1"/>
    </xf>
    <xf numFmtId="0" fontId="55" fillId="11" borderId="46" xfId="0" applyFont="1" applyFill="1" applyBorder="1" applyAlignment="1">
      <alignment horizontal="left" vertical="center" wrapText="1"/>
    </xf>
    <xf numFmtId="0" fontId="34" fillId="2" borderId="46" xfId="0" applyFont="1" applyFill="1" applyBorder="1" applyAlignment="1">
      <alignment horizontal="left" vertical="center" wrapText="1"/>
    </xf>
    <xf numFmtId="0" fontId="8" fillId="0" borderId="0" xfId="0" applyFont="1" applyAlignment="1">
      <alignment horizontal="left" vertical="center"/>
    </xf>
    <xf numFmtId="0" fontId="8" fillId="11" borderId="39" xfId="0" applyFont="1" applyFill="1" applyBorder="1" applyAlignment="1">
      <alignment horizontal="center" vertical="center"/>
    </xf>
    <xf numFmtId="0" fontId="0" fillId="0" borderId="0" xfId="0" applyAlignment="1">
      <alignment horizontal="center" vertical="center"/>
    </xf>
    <xf numFmtId="0" fontId="31" fillId="25" borderId="46" xfId="0" applyFont="1" applyFill="1" applyBorder="1" applyAlignment="1">
      <alignment horizontal="center" vertical="center"/>
    </xf>
    <xf numFmtId="0" fontId="0" fillId="11" borderId="0" xfId="0" applyFill="1" applyAlignment="1">
      <alignment horizontal="center" vertical="center"/>
    </xf>
    <xf numFmtId="9" fontId="34" fillId="11" borderId="46" xfId="16" applyFont="1" applyFill="1" applyBorder="1" applyAlignment="1">
      <alignment horizontal="center" vertical="center" wrapText="1"/>
    </xf>
    <xf numFmtId="0" fontId="35" fillId="0" borderId="0" xfId="0" applyFont="1"/>
    <xf numFmtId="0" fontId="47" fillId="25" borderId="62" xfId="0" applyFont="1" applyFill="1" applyBorder="1" applyAlignment="1">
      <alignment horizontal="center" vertical="center" wrapText="1"/>
    </xf>
    <xf numFmtId="0" fontId="47" fillId="25" borderId="63" xfId="0" applyFont="1" applyFill="1" applyBorder="1" applyAlignment="1">
      <alignment horizontal="center" vertical="center" wrapText="1"/>
    </xf>
    <xf numFmtId="0" fontId="47" fillId="19" borderId="66" xfId="0" applyFont="1" applyFill="1" applyBorder="1" applyAlignment="1">
      <alignment horizontal="center" vertical="center" wrapText="1"/>
    </xf>
    <xf numFmtId="0" fontId="60" fillId="0" borderId="63" xfId="0" applyFont="1" applyBorder="1" applyAlignment="1">
      <alignment horizontal="center" vertical="center" wrapText="1"/>
    </xf>
    <xf numFmtId="0" fontId="60" fillId="0" borderId="66" xfId="0" applyFont="1" applyBorder="1" applyAlignment="1">
      <alignment horizontal="center" vertical="center" wrapText="1"/>
    </xf>
    <xf numFmtId="0" fontId="47" fillId="25" borderId="73" xfId="0" applyFont="1" applyFill="1" applyBorder="1" applyAlignment="1">
      <alignment horizontal="center" vertical="center" wrapText="1"/>
    </xf>
    <xf numFmtId="1" fontId="42" fillId="17" borderId="75" xfId="12" applyNumberFormat="1" applyFont="1" applyFill="1" applyBorder="1" applyAlignment="1">
      <alignment horizontal="center" vertical="center" wrapText="1"/>
    </xf>
    <xf numFmtId="0" fontId="35" fillId="2" borderId="75" xfId="12" applyFont="1" applyFill="1" applyBorder="1" applyAlignment="1">
      <alignment horizontal="center" vertical="center"/>
    </xf>
    <xf numFmtId="10" fontId="49" fillId="0" borderId="75" xfId="12" applyNumberFormat="1" applyFont="1" applyBorder="1" applyAlignment="1">
      <alignment horizontal="center" vertical="center" wrapText="1"/>
    </xf>
    <xf numFmtId="0" fontId="42" fillId="2" borderId="75" xfId="12" applyFont="1" applyFill="1" applyBorder="1" applyAlignment="1">
      <alignment horizontal="center" vertical="center"/>
    </xf>
    <xf numFmtId="0" fontId="42" fillId="38" borderId="75" xfId="12" applyFont="1" applyFill="1" applyBorder="1" applyAlignment="1">
      <alignment horizontal="center" vertical="center"/>
    </xf>
    <xf numFmtId="0" fontId="35" fillId="5" borderId="75" xfId="12" applyFont="1" applyFill="1" applyBorder="1" applyAlignment="1">
      <alignment horizontal="center" vertical="center" wrapText="1"/>
    </xf>
    <xf numFmtId="10" fontId="50" fillId="5" borderId="75" xfId="12" applyNumberFormat="1" applyFont="1" applyFill="1" applyBorder="1" applyAlignment="1">
      <alignment horizontal="center" vertical="center" wrapText="1"/>
    </xf>
    <xf numFmtId="0" fontId="35" fillId="2" borderId="75" xfId="12" applyFont="1" applyFill="1" applyBorder="1" applyAlignment="1">
      <alignment horizontal="center" vertical="center" wrapText="1"/>
    </xf>
    <xf numFmtId="0" fontId="42" fillId="0" borderId="75" xfId="12" applyFont="1" applyBorder="1" applyAlignment="1">
      <alignment horizontal="center" vertical="center"/>
    </xf>
    <xf numFmtId="0" fontId="35" fillId="2" borderId="75" xfId="13" applyFont="1" applyFill="1" applyBorder="1" applyAlignment="1">
      <alignment horizontal="center" vertical="center" wrapText="1"/>
    </xf>
    <xf numFmtId="1" fontId="35" fillId="2" borderId="75" xfId="12" applyNumberFormat="1" applyFont="1" applyFill="1" applyBorder="1" applyAlignment="1">
      <alignment horizontal="center" vertical="center"/>
    </xf>
    <xf numFmtId="9" fontId="35" fillId="0" borderId="75" xfId="12" applyNumberFormat="1" applyFont="1" applyBorder="1" applyAlignment="1">
      <alignment horizontal="center" vertical="center"/>
    </xf>
    <xf numFmtId="9" fontId="35" fillId="2" borderId="75" xfId="12" applyNumberFormat="1" applyFont="1" applyFill="1" applyBorder="1" applyAlignment="1">
      <alignment horizontal="center" vertical="center"/>
    </xf>
    <xf numFmtId="0" fontId="35" fillId="11" borderId="75" xfId="12" applyFont="1" applyFill="1" applyBorder="1" applyAlignment="1">
      <alignment horizontal="center" vertical="center"/>
    </xf>
    <xf numFmtId="0" fontId="42" fillId="11" borderId="75" xfId="12" applyFont="1" applyFill="1" applyBorder="1" applyAlignment="1">
      <alignment horizontal="center" vertical="center" wrapText="1"/>
    </xf>
    <xf numFmtId="0" fontId="35" fillId="0" borderId="75" xfId="12" applyFont="1" applyBorder="1" applyAlignment="1">
      <alignment horizontal="center" vertical="center" wrapText="1"/>
    </xf>
    <xf numFmtId="0" fontId="42" fillId="2" borderId="75" xfId="12" applyFont="1" applyFill="1" applyBorder="1" applyAlignment="1">
      <alignment horizontal="center" vertical="center" wrapText="1"/>
    </xf>
    <xf numFmtId="10" fontId="31" fillId="26" borderId="77" xfId="12" applyNumberFormat="1" applyFont="1" applyFill="1" applyBorder="1" applyAlignment="1">
      <alignment horizontal="center" vertical="center" wrapText="1"/>
    </xf>
    <xf numFmtId="0" fontId="37" fillId="24" borderId="75" xfId="12" applyFont="1" applyFill="1" applyBorder="1" applyAlignment="1">
      <alignment horizontal="center" vertical="center" wrapText="1"/>
    </xf>
    <xf numFmtId="10" fontId="37" fillId="24" borderId="75" xfId="12" applyNumberFormat="1" applyFont="1" applyFill="1" applyBorder="1" applyAlignment="1">
      <alignment horizontal="center" vertical="center" wrapText="1"/>
    </xf>
    <xf numFmtId="0" fontId="37" fillId="24" borderId="80" xfId="12" applyFont="1" applyFill="1" applyBorder="1" applyAlignment="1">
      <alignment horizontal="center" vertical="center" wrapText="1"/>
    </xf>
    <xf numFmtId="0" fontId="63" fillId="0" borderId="79" xfId="12" applyFont="1" applyBorder="1" applyAlignment="1">
      <alignment horizontal="center" vertical="center" wrapText="1"/>
    </xf>
    <xf numFmtId="0" fontId="37" fillId="17" borderId="75" xfId="12" applyFont="1" applyFill="1" applyBorder="1" applyAlignment="1">
      <alignment horizontal="center" vertical="center" wrapText="1"/>
    </xf>
    <xf numFmtId="0" fontId="42" fillId="17" borderId="75" xfId="12" applyFont="1" applyFill="1" applyBorder="1" applyAlignment="1">
      <alignment horizontal="center" vertical="center" wrapText="1"/>
    </xf>
    <xf numFmtId="14" fontId="42" fillId="21" borderId="75" xfId="12" applyNumberFormat="1" applyFont="1" applyFill="1" applyBorder="1" applyAlignment="1">
      <alignment horizontal="center" vertical="center" wrapText="1"/>
    </xf>
    <xf numFmtId="0" fontId="42" fillId="20" borderId="75" xfId="12" applyFont="1" applyFill="1" applyBorder="1" applyAlignment="1">
      <alignment horizontal="center" vertical="center" wrapText="1"/>
    </xf>
    <xf numFmtId="10" fontId="43" fillId="2" borderId="75" xfId="12" applyNumberFormat="1" applyFont="1" applyFill="1" applyBorder="1" applyAlignment="1">
      <alignment horizontal="center" vertical="center"/>
    </xf>
    <xf numFmtId="10" fontId="49" fillId="11" borderId="75" xfId="12" applyNumberFormat="1" applyFont="1" applyFill="1" applyBorder="1" applyAlignment="1">
      <alignment horizontal="center" vertical="center" wrapText="1"/>
    </xf>
    <xf numFmtId="0" fontId="44" fillId="0" borderId="80" xfId="12" applyFont="1" applyBorder="1" applyAlignment="1">
      <alignment horizontal="center" vertical="center" wrapText="1"/>
    </xf>
    <xf numFmtId="0" fontId="37" fillId="20" borderId="75" xfId="12" applyFont="1" applyFill="1" applyBorder="1" applyAlignment="1">
      <alignment horizontal="center" vertical="center" wrapText="1"/>
    </xf>
    <xf numFmtId="10" fontId="35" fillId="0" borderId="75" xfId="12" applyNumberFormat="1" applyFont="1" applyBorder="1" applyAlignment="1">
      <alignment horizontal="center" vertical="center" wrapText="1"/>
    </xf>
    <xf numFmtId="0" fontId="46" fillId="0" borderId="75" xfId="12" applyFont="1" applyBorder="1" applyAlignment="1">
      <alignment horizontal="center" vertical="center" wrapText="1"/>
    </xf>
    <xf numFmtId="0" fontId="44" fillId="0" borderId="80" xfId="8" applyFont="1" applyBorder="1" applyAlignment="1">
      <alignment horizontal="center" vertical="center" wrapText="1"/>
    </xf>
    <xf numFmtId="0" fontId="42" fillId="21" borderId="75" xfId="12" applyFont="1" applyFill="1" applyBorder="1" applyAlignment="1">
      <alignment horizontal="center" vertical="center" wrapText="1"/>
    </xf>
    <xf numFmtId="0" fontId="42" fillId="39" borderId="75" xfId="12" applyFont="1" applyFill="1" applyBorder="1" applyAlignment="1">
      <alignment horizontal="center" vertical="center" wrapText="1"/>
    </xf>
    <xf numFmtId="0" fontId="46" fillId="18" borderId="75" xfId="12" applyFont="1" applyFill="1" applyBorder="1" applyAlignment="1">
      <alignment horizontal="center" vertical="center" wrapText="1"/>
    </xf>
    <xf numFmtId="0" fontId="46" fillId="14" borderId="75" xfId="12" applyFont="1" applyFill="1" applyBorder="1" applyAlignment="1">
      <alignment horizontal="center" vertical="center" wrapText="1"/>
    </xf>
    <xf numFmtId="0" fontId="50" fillId="5" borderId="79" xfId="12" applyFont="1" applyFill="1" applyBorder="1" applyAlignment="1">
      <alignment horizontal="center" vertical="center" wrapText="1"/>
    </xf>
    <xf numFmtId="0" fontId="50" fillId="5" borderId="75" xfId="12" applyFont="1" applyFill="1" applyBorder="1" applyAlignment="1">
      <alignment horizontal="center" vertical="center" wrapText="1"/>
    </xf>
    <xf numFmtId="14" fontId="35" fillId="5" borderId="75" xfId="12" applyNumberFormat="1" applyFont="1" applyFill="1" applyBorder="1" applyAlignment="1">
      <alignment horizontal="center" vertical="center" wrapText="1"/>
    </xf>
    <xf numFmtId="0" fontId="46" fillId="5" borderId="75" xfId="12" applyFont="1" applyFill="1" applyBorder="1" applyAlignment="1">
      <alignment horizontal="center" vertical="center" wrapText="1"/>
    </xf>
    <xf numFmtId="10" fontId="43" fillId="5" borderId="75" xfId="12" applyNumberFormat="1" applyFont="1" applyFill="1" applyBorder="1" applyAlignment="1">
      <alignment horizontal="center" vertical="center" wrapText="1"/>
    </xf>
    <xf numFmtId="0" fontId="35" fillId="5" borderId="80" xfId="12" applyFont="1" applyFill="1" applyBorder="1" applyAlignment="1">
      <alignment horizontal="center" vertical="center" wrapText="1"/>
    </xf>
    <xf numFmtId="0" fontId="49" fillId="2" borderId="75" xfId="12" applyFont="1" applyFill="1" applyBorder="1" applyAlignment="1">
      <alignment horizontal="center" vertical="center"/>
    </xf>
    <xf numFmtId="14" fontId="46" fillId="21" borderId="75" xfId="12" applyNumberFormat="1" applyFont="1" applyFill="1" applyBorder="1" applyAlignment="1">
      <alignment horizontal="center" vertical="center" wrapText="1"/>
    </xf>
    <xf numFmtId="0" fontId="46" fillId="21" borderId="75" xfId="12" applyFont="1" applyFill="1" applyBorder="1" applyAlignment="1">
      <alignment horizontal="center" vertical="center" wrapText="1"/>
    </xf>
    <xf numFmtId="0" fontId="46" fillId="39" borderId="75" xfId="12" applyFont="1" applyFill="1" applyBorder="1" applyAlignment="1">
      <alignment horizontal="center" vertical="center" wrapText="1"/>
    </xf>
    <xf numFmtId="0" fontId="35" fillId="0" borderId="80" xfId="12" applyFont="1" applyBorder="1" applyAlignment="1">
      <alignment horizontal="center" vertical="center" wrapText="1"/>
    </xf>
    <xf numFmtId="0" fontId="35" fillId="11" borderId="75" xfId="12" applyFont="1" applyFill="1" applyBorder="1" applyAlignment="1">
      <alignment horizontal="center" vertical="center" wrapText="1"/>
    </xf>
    <xf numFmtId="0" fontId="44" fillId="0" borderId="80" xfId="6" applyFont="1" applyBorder="1" applyAlignment="1">
      <alignment horizontal="center" vertical="center" wrapText="1"/>
    </xf>
    <xf numFmtId="0" fontId="35" fillId="5" borderId="79" xfId="12" applyFont="1" applyFill="1" applyBorder="1" applyAlignment="1">
      <alignment horizontal="center" vertical="center" wrapText="1"/>
    </xf>
    <xf numFmtId="0" fontId="37" fillId="2" borderId="75" xfId="13" applyFont="1" applyFill="1" applyBorder="1" applyAlignment="1">
      <alignment horizontal="center" vertical="center" wrapText="1"/>
    </xf>
    <xf numFmtId="0" fontId="35" fillId="0" borderId="75" xfId="13" applyFont="1" applyBorder="1" applyAlignment="1">
      <alignment horizontal="center" vertical="center" wrapText="1"/>
    </xf>
    <xf numFmtId="0" fontId="37" fillId="2" borderId="75" xfId="12" applyFont="1" applyFill="1" applyBorder="1" applyAlignment="1">
      <alignment horizontal="center" vertical="center" wrapText="1"/>
    </xf>
    <xf numFmtId="9" fontId="35" fillId="11" borderId="75" xfId="13" applyNumberFormat="1" applyFont="1" applyFill="1" applyBorder="1" applyAlignment="1">
      <alignment horizontal="center" vertical="center" wrapText="1"/>
    </xf>
    <xf numFmtId="0" fontId="35" fillId="11" borderId="75" xfId="13" applyFont="1" applyFill="1" applyBorder="1" applyAlignment="1">
      <alignment horizontal="center" vertical="center" wrapText="1"/>
    </xf>
    <xf numFmtId="0" fontId="35" fillId="0" borderId="80" xfId="12" applyFont="1" applyBorder="1" applyAlignment="1">
      <alignment horizontal="center" vertical="center"/>
    </xf>
    <xf numFmtId="0" fontId="49" fillId="2" borderId="75" xfId="12" applyFont="1" applyFill="1" applyBorder="1" applyAlignment="1">
      <alignment horizontal="center" vertical="center" wrapText="1"/>
    </xf>
    <xf numFmtId="0" fontId="42" fillId="14" borderId="75" xfId="12" applyFont="1" applyFill="1" applyBorder="1" applyAlignment="1">
      <alignment horizontal="center" vertical="center" wrapText="1"/>
    </xf>
    <xf numFmtId="14" fontId="42" fillId="18" borderId="75" xfId="12" applyNumberFormat="1" applyFont="1" applyFill="1" applyBorder="1" applyAlignment="1">
      <alignment horizontal="center" vertical="center" wrapText="1"/>
    </xf>
    <xf numFmtId="0" fontId="42" fillId="18" borderId="75" xfId="12" applyFont="1" applyFill="1" applyBorder="1" applyAlignment="1">
      <alignment horizontal="center" vertical="center" wrapText="1"/>
    </xf>
    <xf numFmtId="0" fontId="42" fillId="35" borderId="75" xfId="12" applyFont="1" applyFill="1" applyBorder="1" applyAlignment="1">
      <alignment horizontal="center" vertical="center" wrapText="1"/>
    </xf>
    <xf numFmtId="0" fontId="44" fillId="0" borderId="80" xfId="12" applyFont="1" applyBorder="1" applyAlignment="1">
      <alignment horizontal="center" vertical="center"/>
    </xf>
    <xf numFmtId="0" fontId="42" fillId="36" borderId="75" xfId="12" applyFont="1" applyFill="1" applyBorder="1" applyAlignment="1">
      <alignment horizontal="center" vertical="center" wrapText="1"/>
    </xf>
    <xf numFmtId="10" fontId="43" fillId="0" borderId="75" xfId="12" applyNumberFormat="1" applyFont="1" applyBorder="1" applyAlignment="1">
      <alignment horizontal="center" vertical="center"/>
    </xf>
    <xf numFmtId="0" fontId="42" fillId="0" borderId="75" xfId="12" applyFont="1" applyBorder="1" applyAlignment="1">
      <alignment horizontal="center" vertical="center" wrapText="1"/>
    </xf>
    <xf numFmtId="14" fontId="42" fillId="0" borderId="75" xfId="12" applyNumberFormat="1" applyFont="1" applyBorder="1" applyAlignment="1">
      <alignment horizontal="center" vertical="center" wrapText="1"/>
    </xf>
    <xf numFmtId="0" fontId="50" fillId="5" borderId="81" xfId="12" applyFont="1" applyFill="1" applyBorder="1" applyAlignment="1">
      <alignment horizontal="center" vertical="center" wrapText="1"/>
    </xf>
    <xf numFmtId="0" fontId="50" fillId="5" borderId="82" xfId="12" applyFont="1" applyFill="1" applyBorder="1" applyAlignment="1">
      <alignment horizontal="center" vertical="center" wrapText="1"/>
    </xf>
    <xf numFmtId="0" fontId="35" fillId="5" borderId="82" xfId="12" applyFont="1" applyFill="1" applyBorder="1" applyAlignment="1">
      <alignment horizontal="center" vertical="center" wrapText="1"/>
    </xf>
    <xf numFmtId="14" fontId="35" fillId="5" borderId="82" xfId="12" applyNumberFormat="1" applyFont="1" applyFill="1" applyBorder="1" applyAlignment="1">
      <alignment horizontal="center" vertical="center" wrapText="1"/>
    </xf>
    <xf numFmtId="10" fontId="50" fillId="5" borderId="82" xfId="12" applyNumberFormat="1" applyFont="1" applyFill="1" applyBorder="1" applyAlignment="1">
      <alignment horizontal="center" vertical="center" wrapText="1"/>
    </xf>
    <xf numFmtId="0" fontId="35" fillId="5" borderId="83" xfId="12" applyFont="1" applyFill="1" applyBorder="1" applyAlignment="1">
      <alignment horizontal="center" vertical="center" wrapText="1"/>
    </xf>
    <xf numFmtId="0" fontId="39" fillId="11" borderId="39" xfId="14" applyFont="1" applyFill="1" applyAlignment="1">
      <alignment horizontal="left" vertical="center"/>
    </xf>
    <xf numFmtId="0" fontId="35" fillId="11" borderId="39" xfId="14" applyFont="1" applyFill="1" applyAlignment="1">
      <alignment vertical="center"/>
    </xf>
    <xf numFmtId="0" fontId="45" fillId="2" borderId="26" xfId="14" applyFont="1" applyFill="1" applyBorder="1" applyAlignment="1">
      <alignment horizontal="center" vertical="center" textRotation="90" wrapText="1"/>
    </xf>
    <xf numFmtId="0" fontId="45" fillId="2" borderId="27" xfId="14" applyFont="1" applyFill="1" applyBorder="1" applyAlignment="1">
      <alignment horizontal="center" vertical="center" textRotation="90"/>
    </xf>
    <xf numFmtId="0" fontId="45" fillId="2" borderId="33" xfId="14" applyFont="1" applyFill="1" applyBorder="1" applyAlignment="1">
      <alignment horizontal="center" vertical="center" textRotation="90"/>
    </xf>
    <xf numFmtId="0" fontId="45" fillId="2" borderId="39" xfId="14" applyFont="1" applyFill="1" applyAlignment="1">
      <alignment horizontal="center" vertical="center" textRotation="90"/>
    </xf>
    <xf numFmtId="0" fontId="39" fillId="40" borderId="28" xfId="14" applyFont="1" applyFill="1" applyBorder="1" applyAlignment="1">
      <alignment horizontal="center" vertical="center"/>
    </xf>
    <xf numFmtId="0" fontId="39" fillId="2" borderId="29" xfId="14" applyFont="1" applyFill="1" applyBorder="1" applyAlignment="1">
      <alignment horizontal="center" vertical="center"/>
    </xf>
    <xf numFmtId="0" fontId="39" fillId="2" borderId="40" xfId="14" applyFont="1" applyFill="1" applyBorder="1" applyAlignment="1">
      <alignment horizontal="left" vertical="center"/>
    </xf>
    <xf numFmtId="0" fontId="39" fillId="2" borderId="39" xfId="14" applyFont="1" applyFill="1" applyAlignment="1">
      <alignment horizontal="left" vertical="center"/>
    </xf>
    <xf numFmtId="0" fontId="39" fillId="2" borderId="39" xfId="14" applyFont="1" applyFill="1" applyAlignment="1">
      <alignment horizontal="center" vertical="center"/>
    </xf>
    <xf numFmtId="0" fontId="39" fillId="41" borderId="14" xfId="14" applyFont="1" applyFill="1" applyBorder="1" applyAlignment="1">
      <alignment horizontal="center" vertical="center"/>
    </xf>
    <xf numFmtId="0" fontId="39" fillId="2" borderId="15" xfId="14" applyFont="1" applyFill="1" applyBorder="1" applyAlignment="1">
      <alignment horizontal="center" vertical="center"/>
    </xf>
    <xf numFmtId="0" fontId="39" fillId="2" borderId="30" xfId="14" applyFont="1" applyFill="1" applyBorder="1" applyAlignment="1">
      <alignment horizontal="left" vertical="center"/>
    </xf>
    <xf numFmtId="0" fontId="39" fillId="42" borderId="14" xfId="14" applyFont="1" applyFill="1" applyBorder="1" applyAlignment="1">
      <alignment horizontal="center" vertical="center"/>
    </xf>
    <xf numFmtId="0" fontId="39" fillId="11" borderId="39" xfId="14" applyFont="1" applyFill="1" applyAlignment="1">
      <alignment vertical="center"/>
    </xf>
    <xf numFmtId="0" fontId="39" fillId="43" borderId="14" xfId="14" applyFont="1" applyFill="1" applyBorder="1" applyAlignment="1">
      <alignment horizontal="center" vertical="center"/>
    </xf>
    <xf numFmtId="0" fontId="39" fillId="44" borderId="31" xfId="14" applyFont="1" applyFill="1" applyBorder="1" applyAlignment="1">
      <alignment horizontal="center" vertical="center"/>
    </xf>
    <xf numFmtId="0" fontId="39" fillId="2" borderId="32" xfId="14" applyFont="1" applyFill="1" applyBorder="1" applyAlignment="1">
      <alignment horizontal="center" vertical="center"/>
    </xf>
    <xf numFmtId="0" fontId="35" fillId="11" borderId="39" xfId="14" applyFont="1" applyFill="1" applyAlignment="1">
      <alignment horizontal="left" vertical="center"/>
    </xf>
    <xf numFmtId="0" fontId="64" fillId="11" borderId="39" xfId="14" applyFont="1" applyFill="1" applyAlignment="1">
      <alignment vertical="center"/>
    </xf>
    <xf numFmtId="0" fontId="64" fillId="0" borderId="39" xfId="14" applyFont="1" applyAlignment="1">
      <alignment vertical="center"/>
    </xf>
    <xf numFmtId="0" fontId="67" fillId="11" borderId="39" xfId="14" applyFont="1" applyFill="1" applyAlignment="1">
      <alignment horizontal="left" vertical="center" wrapText="1"/>
    </xf>
    <xf numFmtId="0" fontId="67" fillId="11" borderId="39" xfId="14" applyFont="1" applyFill="1" applyAlignment="1">
      <alignment vertical="center" wrapText="1"/>
    </xf>
    <xf numFmtId="0" fontId="62" fillId="11" borderId="39" xfId="14" applyFont="1" applyFill="1" applyAlignment="1">
      <alignment vertical="center"/>
    </xf>
    <xf numFmtId="0" fontId="38" fillId="17" borderId="39" xfId="0" applyFont="1" applyFill="1" applyBorder="1" applyAlignment="1">
      <alignment horizontal="center" vertical="center" wrapText="1"/>
    </xf>
    <xf numFmtId="0" fontId="32" fillId="11" borderId="39" xfId="0" applyFont="1" applyFill="1" applyBorder="1" applyAlignment="1">
      <alignment horizontal="center" wrapText="1"/>
    </xf>
    <xf numFmtId="0" fontId="8" fillId="0" borderId="39" xfId="0" applyFont="1" applyBorder="1" applyAlignment="1">
      <alignment horizontal="center" vertical="center"/>
    </xf>
    <xf numFmtId="0" fontId="8" fillId="0" borderId="46" xfId="0" applyFont="1" applyBorder="1" applyAlignment="1">
      <alignment horizontal="left" vertical="top" wrapText="1"/>
    </xf>
    <xf numFmtId="0" fontId="8" fillId="0" borderId="0" xfId="0" applyFont="1" applyAlignment="1">
      <alignment horizontal="left" vertical="center" wrapText="1"/>
    </xf>
    <xf numFmtId="9" fontId="34" fillId="5" borderId="46" xfId="0" applyNumberFormat="1" applyFont="1" applyFill="1" applyBorder="1" applyAlignment="1">
      <alignment horizontal="left" vertical="center" wrapText="1"/>
    </xf>
    <xf numFmtId="0" fontId="34" fillId="11" borderId="90" xfId="0" applyFont="1" applyFill="1" applyBorder="1" applyAlignment="1">
      <alignment horizontal="center" vertical="center"/>
    </xf>
    <xf numFmtId="0" fontId="34" fillId="11" borderId="97" xfId="0" applyFont="1" applyFill="1" applyBorder="1" applyAlignment="1">
      <alignment horizontal="center" vertical="center"/>
    </xf>
    <xf numFmtId="0" fontId="30" fillId="11" borderId="84" xfId="0" applyFont="1" applyFill="1" applyBorder="1" applyAlignment="1">
      <alignment horizontal="center" vertical="center" wrapText="1"/>
    </xf>
    <xf numFmtId="0" fontId="29" fillId="11" borderId="85" xfId="0" applyFont="1" applyFill="1" applyBorder="1" applyAlignment="1">
      <alignment vertical="center" wrapText="1"/>
    </xf>
    <xf numFmtId="0" fontId="8" fillId="11" borderId="0" xfId="0" applyFont="1" applyFill="1" applyAlignment="1">
      <alignment vertical="center"/>
    </xf>
    <xf numFmtId="0" fontId="14" fillId="11" borderId="0" xfId="0" applyFont="1" applyFill="1" applyAlignment="1">
      <alignment vertical="center"/>
    </xf>
    <xf numFmtId="0" fontId="31" fillId="17" borderId="15" xfId="0" applyFont="1" applyFill="1" applyBorder="1" applyAlignment="1">
      <alignment horizontal="center" vertical="center"/>
    </xf>
    <xf numFmtId="0" fontId="34" fillId="47" borderId="92" xfId="0" applyFont="1" applyFill="1" applyBorder="1" applyAlignment="1">
      <alignment horizontal="center" vertical="center"/>
    </xf>
    <xf numFmtId="0" fontId="34" fillId="47" borderId="32" xfId="0" applyFont="1" applyFill="1" applyBorder="1" applyAlignment="1">
      <alignment horizontal="center" vertical="center"/>
    </xf>
    <xf numFmtId="14" fontId="34" fillId="47" borderId="32" xfId="0" applyNumberFormat="1" applyFont="1" applyFill="1" applyBorder="1" applyAlignment="1">
      <alignment horizontal="center" vertical="center"/>
    </xf>
    <xf numFmtId="0" fontId="34" fillId="47" borderId="32" xfId="0" applyFont="1" applyFill="1" applyBorder="1" applyAlignment="1">
      <alignment horizontal="center" vertical="center" wrapText="1"/>
    </xf>
    <xf numFmtId="0" fontId="31" fillId="17" borderId="32" xfId="0" applyFont="1" applyFill="1" applyBorder="1" applyAlignment="1">
      <alignment horizontal="center" vertical="center"/>
    </xf>
    <xf numFmtId="14" fontId="31" fillId="17" borderId="93" xfId="0" applyNumberFormat="1" applyFont="1" applyFill="1" applyBorder="1" applyAlignment="1">
      <alignment horizontal="center" vertical="center"/>
    </xf>
    <xf numFmtId="14" fontId="34" fillId="11" borderId="29" xfId="0" applyNumberFormat="1" applyFont="1" applyFill="1" applyBorder="1" applyAlignment="1">
      <alignment horizontal="center" vertical="center"/>
    </xf>
    <xf numFmtId="0" fontId="34" fillId="11" borderId="29" xfId="0" applyFont="1" applyFill="1" applyBorder="1" applyAlignment="1">
      <alignment horizontal="center" vertical="center" wrapText="1"/>
    </xf>
    <xf numFmtId="0" fontId="34" fillId="11" borderId="15" xfId="0" applyFont="1" applyFill="1" applyBorder="1" applyAlignment="1">
      <alignment vertical="center" wrapText="1"/>
    </xf>
    <xf numFmtId="0" fontId="31" fillId="17" borderId="29" xfId="0" applyFont="1" applyFill="1" applyBorder="1" applyAlignment="1">
      <alignment horizontal="center" vertical="center"/>
    </xf>
    <xf numFmtId="14" fontId="31" fillId="17" borderId="91" xfId="0" applyNumberFormat="1" applyFont="1" applyFill="1" applyBorder="1" applyAlignment="1">
      <alignment horizontal="center" vertical="center"/>
    </xf>
    <xf numFmtId="0" fontId="34" fillId="11" borderId="94" xfId="0" applyFont="1" applyFill="1" applyBorder="1" applyAlignment="1">
      <alignment vertical="center"/>
    </xf>
    <xf numFmtId="0" fontId="34" fillId="11" borderId="29" xfId="0" applyFont="1" applyFill="1" applyBorder="1" applyAlignment="1">
      <alignment vertical="center"/>
    </xf>
    <xf numFmtId="0" fontId="34" fillId="11" borderId="15" xfId="0" applyFont="1" applyFill="1" applyBorder="1" applyAlignment="1">
      <alignment horizontal="center" vertical="center"/>
    </xf>
    <xf numFmtId="14" fontId="34" fillId="11" borderId="15" xfId="0" applyNumberFormat="1" applyFont="1" applyFill="1" applyBorder="1" applyAlignment="1">
      <alignment horizontal="center" vertical="center"/>
    </xf>
    <xf numFmtId="0" fontId="34" fillId="11" borderId="15" xfId="0" applyFont="1" applyFill="1" applyBorder="1" applyAlignment="1">
      <alignment vertical="center"/>
    </xf>
    <xf numFmtId="0" fontId="44" fillId="11" borderId="39" xfId="6" applyFont="1" applyFill="1" applyBorder="1" applyAlignment="1">
      <alignment vertical="center"/>
    </xf>
    <xf numFmtId="14" fontId="31" fillId="17" borderId="95" xfId="0" applyNumberFormat="1" applyFont="1" applyFill="1" applyBorder="1" applyAlignment="1">
      <alignment horizontal="center" vertical="center"/>
    </xf>
    <xf numFmtId="0" fontId="44" fillId="11" borderId="39" xfId="6" applyFont="1" applyFill="1" applyBorder="1" applyAlignment="1">
      <alignment vertical="center" wrapText="1"/>
    </xf>
    <xf numFmtId="0" fontId="44" fillId="11" borderId="15" xfId="6" applyFont="1" applyFill="1" applyBorder="1" applyAlignment="1">
      <alignment vertical="center" wrapText="1"/>
    </xf>
    <xf numFmtId="0" fontId="26" fillId="11" borderId="39" xfId="6" applyFill="1" applyBorder="1" applyAlignment="1">
      <alignment vertical="center" wrapText="1"/>
    </xf>
    <xf numFmtId="0" fontId="26" fillId="11" borderId="39" xfId="6" applyFill="1" applyBorder="1" applyAlignment="1">
      <alignment vertical="center"/>
    </xf>
    <xf numFmtId="0" fontId="34" fillId="11" borderId="96" xfId="0" applyFont="1" applyFill="1" applyBorder="1" applyAlignment="1">
      <alignment vertical="center"/>
    </xf>
    <xf numFmtId="0" fontId="34" fillId="11" borderId="97" xfId="0" applyFont="1" applyFill="1" applyBorder="1" applyAlignment="1">
      <alignment vertical="center"/>
    </xf>
    <xf numFmtId="14" fontId="34" fillId="11" borderId="98" xfId="0" applyNumberFormat="1" applyFont="1" applyFill="1" applyBorder="1" applyAlignment="1">
      <alignment vertical="center"/>
    </xf>
    <xf numFmtId="0" fontId="34" fillId="11" borderId="98" xfId="0" applyFont="1" applyFill="1" applyBorder="1" applyAlignment="1">
      <alignment horizontal="center" vertical="center"/>
    </xf>
    <xf numFmtId="0" fontId="34" fillId="11" borderId="98" xfId="0" applyFont="1" applyFill="1" applyBorder="1" applyAlignment="1">
      <alignment horizontal="left" vertical="center" wrapText="1"/>
    </xf>
    <xf numFmtId="14" fontId="34" fillId="11" borderId="98" xfId="0" applyNumberFormat="1" applyFont="1" applyFill="1" applyBorder="1" applyAlignment="1">
      <alignment horizontal="center" vertical="center"/>
    </xf>
    <xf numFmtId="0" fontId="34" fillId="11" borderId="97" xfId="0" applyFont="1" applyFill="1" applyBorder="1" applyAlignment="1">
      <alignment horizontal="center" vertical="center" wrapText="1"/>
    </xf>
    <xf numFmtId="0" fontId="26" fillId="11" borderId="97" xfId="6" applyFill="1" applyBorder="1" applyAlignment="1">
      <alignment vertical="center" wrapText="1"/>
    </xf>
    <xf numFmtId="0" fontId="31" fillId="17" borderId="98" xfId="0" applyFont="1" applyFill="1" applyBorder="1" applyAlignment="1">
      <alignment horizontal="center" vertical="center"/>
    </xf>
    <xf numFmtId="14" fontId="31" fillId="17" borderId="99" xfId="0" applyNumberFormat="1" applyFont="1" applyFill="1" applyBorder="1" applyAlignment="1">
      <alignment horizontal="center" vertical="center"/>
    </xf>
    <xf numFmtId="0" fontId="14" fillId="11" borderId="0" xfId="0" applyFont="1" applyFill="1" applyAlignment="1">
      <alignment horizontal="center" vertical="center"/>
    </xf>
    <xf numFmtId="0" fontId="31" fillId="48" borderId="15" xfId="0" applyFont="1" applyFill="1" applyBorder="1" applyAlignment="1">
      <alignment horizontal="center" vertical="center"/>
    </xf>
    <xf numFmtId="0" fontId="61" fillId="0" borderId="34" xfId="14" applyFont="1" applyBorder="1" applyAlignment="1">
      <alignment horizontal="center" vertical="center" wrapText="1"/>
    </xf>
    <xf numFmtId="0" fontId="37" fillId="25" borderId="25" xfId="14" applyFont="1" applyFill="1" applyBorder="1" applyAlignment="1">
      <alignment vertical="center"/>
    </xf>
    <xf numFmtId="0" fontId="37" fillId="25" borderId="9" xfId="14" applyFont="1" applyFill="1" applyBorder="1" applyAlignment="1">
      <alignment vertical="center"/>
    </xf>
    <xf numFmtId="9" fontId="33" fillId="5" borderId="46" xfId="0" applyNumberFormat="1" applyFont="1" applyFill="1" applyBorder="1" applyAlignment="1">
      <alignment horizontal="center" vertical="center" wrapText="1"/>
    </xf>
    <xf numFmtId="0" fontId="9" fillId="0" borderId="0" xfId="0" applyFont="1" applyAlignment="1">
      <alignment horizontal="center" vertical="center"/>
    </xf>
    <xf numFmtId="0" fontId="35" fillId="0" borderId="0" xfId="0" applyFont="1" applyAlignment="1">
      <alignment horizontal="center"/>
    </xf>
    <xf numFmtId="0" fontId="37" fillId="24" borderId="46" xfId="0" applyFont="1" applyFill="1" applyBorder="1" applyAlignment="1">
      <alignment horizontal="center" vertical="center" wrapText="1"/>
    </xf>
    <xf numFmtId="0" fontId="37" fillId="27" borderId="46" xfId="0" applyFont="1" applyFill="1" applyBorder="1" applyAlignment="1">
      <alignment horizontal="center" vertical="center" wrapText="1"/>
    </xf>
    <xf numFmtId="0" fontId="37" fillId="24" borderId="49" xfId="0" applyFont="1" applyFill="1" applyBorder="1" applyAlignment="1">
      <alignment horizontal="center" vertical="center" wrapText="1"/>
    </xf>
    <xf numFmtId="0" fontId="42" fillId="11" borderId="39" xfId="0" applyFont="1" applyFill="1" applyBorder="1" applyAlignment="1">
      <alignment horizontal="center" wrapText="1"/>
    </xf>
    <xf numFmtId="0" fontId="35" fillId="11" borderId="39" xfId="0" applyFont="1" applyFill="1" applyBorder="1"/>
    <xf numFmtId="0" fontId="37" fillId="45" borderId="46" xfId="0" applyFont="1" applyFill="1" applyBorder="1" applyAlignment="1">
      <alignment horizontal="center" vertical="center" wrapText="1"/>
    </xf>
    <xf numFmtId="0" fontId="37" fillId="50" borderId="46" xfId="0" applyFont="1" applyFill="1" applyBorder="1" applyAlignment="1">
      <alignment horizontal="center" vertical="center" wrapText="1"/>
    </xf>
    <xf numFmtId="0" fontId="35" fillId="11" borderId="39" xfId="0" applyFont="1" applyFill="1" applyBorder="1" applyAlignment="1">
      <alignment horizontal="center"/>
    </xf>
    <xf numFmtId="0" fontId="37" fillId="25" borderId="46" xfId="0" applyFont="1" applyFill="1" applyBorder="1" applyAlignment="1">
      <alignment horizontal="center" vertical="center" textRotation="90" wrapText="1"/>
    </xf>
    <xf numFmtId="0" fontId="37" fillId="17" borderId="46" xfId="0" applyFont="1" applyFill="1" applyBorder="1" applyAlignment="1">
      <alignment horizontal="center" vertical="center" wrapText="1"/>
    </xf>
    <xf numFmtId="0" fontId="42" fillId="17" borderId="46" xfId="0" applyFont="1" applyFill="1" applyBorder="1" applyAlignment="1">
      <alignment horizontal="left" vertical="center" wrapText="1"/>
    </xf>
    <xf numFmtId="14" fontId="42" fillId="17" borderId="46" xfId="0" applyNumberFormat="1" applyFont="1" applyFill="1" applyBorder="1" applyAlignment="1">
      <alignment horizontal="center" vertical="center" wrapText="1"/>
    </xf>
    <xf numFmtId="14" fontId="42" fillId="2" borderId="46" xfId="0" applyNumberFormat="1" applyFont="1" applyFill="1" applyBorder="1" applyAlignment="1">
      <alignment horizontal="center" vertical="center" wrapText="1"/>
    </xf>
    <xf numFmtId="1" fontId="42" fillId="17" borderId="46" xfId="0" applyNumberFormat="1" applyFont="1" applyFill="1" applyBorder="1" applyAlignment="1">
      <alignment horizontal="center" vertical="center" wrapText="1"/>
    </xf>
    <xf numFmtId="0" fontId="42" fillId="46" borderId="46" xfId="0" applyFont="1" applyFill="1" applyBorder="1" applyAlignment="1">
      <alignment horizontal="center" vertical="center" wrapText="1"/>
    </xf>
    <xf numFmtId="0" fontId="42" fillId="17" borderId="46" xfId="0" applyFont="1" applyFill="1" applyBorder="1" applyAlignment="1">
      <alignment horizontal="center" vertical="center" wrapText="1"/>
    </xf>
    <xf numFmtId="9" fontId="49" fillId="11" borderId="46" xfId="0" applyNumberFormat="1" applyFont="1" applyFill="1" applyBorder="1" applyAlignment="1">
      <alignment horizontal="center" vertical="center" wrapText="1"/>
    </xf>
    <xf numFmtId="9" fontId="42" fillId="17" borderId="46" xfId="0" applyNumberFormat="1" applyFont="1" applyFill="1" applyBorder="1" applyAlignment="1">
      <alignment horizontal="center" vertical="center" wrapText="1"/>
    </xf>
    <xf numFmtId="9" fontId="42" fillId="11" borderId="46" xfId="0" applyNumberFormat="1" applyFont="1" applyFill="1" applyBorder="1" applyAlignment="1">
      <alignment horizontal="left" vertical="center" wrapText="1"/>
    </xf>
    <xf numFmtId="0" fontId="35" fillId="0" borderId="46" xfId="0" applyFont="1" applyBorder="1" applyAlignment="1">
      <alignment horizontal="left" vertical="center" wrapText="1"/>
    </xf>
    <xf numFmtId="0" fontId="35" fillId="0" borderId="49" xfId="0" applyFont="1" applyBorder="1" applyAlignment="1">
      <alignment horizontal="center" vertical="center" wrapText="1"/>
    </xf>
    <xf numFmtId="0" fontId="35" fillId="0" borderId="46" xfId="0" applyFont="1" applyBorder="1" applyAlignment="1">
      <alignment horizontal="center" vertical="center" wrapText="1"/>
    </xf>
    <xf numFmtId="9" fontId="42" fillId="11" borderId="46" xfId="0" applyNumberFormat="1" applyFont="1" applyFill="1" applyBorder="1" applyAlignment="1">
      <alignment horizontal="center" vertical="center" wrapText="1"/>
    </xf>
    <xf numFmtId="0" fontId="42" fillId="2" borderId="46" xfId="0" applyFont="1" applyFill="1" applyBorder="1" applyAlignment="1">
      <alignment horizontal="left" vertical="center" wrapText="1"/>
    </xf>
    <xf numFmtId="0" fontId="35" fillId="2" borderId="46" xfId="0" applyFont="1" applyFill="1" applyBorder="1" applyAlignment="1">
      <alignment horizontal="center" vertical="center" wrapText="1"/>
    </xf>
    <xf numFmtId="14" fontId="35" fillId="2" borderId="46" xfId="0" applyNumberFormat="1" applyFont="1" applyFill="1" applyBorder="1" applyAlignment="1">
      <alignment horizontal="center" vertical="center" wrapText="1"/>
    </xf>
    <xf numFmtId="9" fontId="35" fillId="2" borderId="46" xfId="0" applyNumberFormat="1" applyFont="1" applyFill="1" applyBorder="1" applyAlignment="1">
      <alignment horizontal="center" vertical="center" wrapText="1"/>
    </xf>
    <xf numFmtId="9" fontId="37" fillId="11" borderId="46" xfId="0" applyNumberFormat="1" applyFont="1" applyFill="1" applyBorder="1" applyAlignment="1">
      <alignment horizontal="center" vertical="center" wrapText="1"/>
    </xf>
    <xf numFmtId="9" fontId="49" fillId="5" borderId="46" xfId="0" applyNumberFormat="1" applyFont="1" applyFill="1" applyBorder="1" applyAlignment="1">
      <alignment horizontal="center" vertical="center" wrapText="1"/>
    </xf>
    <xf numFmtId="9" fontId="35" fillId="5" borderId="46" xfId="0" applyNumberFormat="1" applyFont="1" applyFill="1" applyBorder="1" applyAlignment="1">
      <alignment horizontal="left" vertical="center" wrapText="1"/>
    </xf>
    <xf numFmtId="9" fontId="50" fillId="5" borderId="46" xfId="0" applyNumberFormat="1" applyFont="1" applyFill="1" applyBorder="1" applyAlignment="1">
      <alignment horizontal="center" vertical="center" wrapText="1"/>
    </xf>
    <xf numFmtId="0" fontId="35" fillId="5" borderId="46" xfId="0" applyFont="1" applyFill="1" applyBorder="1" applyAlignment="1">
      <alignment horizontal="center" vertical="center" wrapText="1"/>
    </xf>
    <xf numFmtId="0" fontId="37" fillId="2" borderId="46" xfId="0" applyFont="1" applyFill="1" applyBorder="1" applyAlignment="1">
      <alignment horizontal="center" vertical="center" wrapText="1"/>
    </xf>
    <xf numFmtId="16" fontId="35" fillId="2" borderId="46" xfId="0" applyNumberFormat="1" applyFont="1" applyFill="1" applyBorder="1" applyAlignment="1">
      <alignment horizontal="center" vertical="center" wrapText="1"/>
    </xf>
    <xf numFmtId="0" fontId="42" fillId="0" borderId="46" xfId="0" applyFont="1" applyBorder="1" applyAlignment="1">
      <alignment horizontal="center" vertical="center" wrapText="1"/>
    </xf>
    <xf numFmtId="0" fontId="42" fillId="11" borderId="46" xfId="0" applyFont="1" applyFill="1" applyBorder="1" applyAlignment="1">
      <alignment horizontal="left" vertical="center" wrapText="1"/>
    </xf>
    <xf numFmtId="9" fontId="35" fillId="11" borderId="46" xfId="0" applyNumberFormat="1" applyFont="1" applyFill="1" applyBorder="1" applyAlignment="1">
      <alignment horizontal="center" vertical="center" wrapText="1"/>
    </xf>
    <xf numFmtId="0" fontId="35" fillId="2" borderId="46" xfId="1" applyFont="1" applyFill="1" applyBorder="1" applyAlignment="1">
      <alignment horizontal="left" vertical="center" wrapText="1"/>
    </xf>
    <xf numFmtId="0" fontId="35" fillId="0" borderId="46" xfId="1" applyFont="1" applyBorder="1" applyAlignment="1">
      <alignment horizontal="center" vertical="center" wrapText="1"/>
    </xf>
    <xf numFmtId="14" fontId="35" fillId="2" borderId="46" xfId="1" applyNumberFormat="1" applyFont="1" applyFill="1" applyBorder="1" applyAlignment="1">
      <alignment horizontal="center" vertical="center" wrapText="1"/>
    </xf>
    <xf numFmtId="0" fontId="35" fillId="2" borderId="46" xfId="1" applyFont="1" applyFill="1" applyBorder="1" applyAlignment="1">
      <alignment horizontal="center" vertical="center" wrapText="1"/>
    </xf>
    <xf numFmtId="9" fontId="49" fillId="11" borderId="46" xfId="1" applyNumberFormat="1" applyFont="1" applyFill="1" applyBorder="1" applyAlignment="1">
      <alignment horizontal="center" vertical="center" wrapText="1"/>
    </xf>
    <xf numFmtId="9" fontId="35" fillId="2" borderId="46" xfId="1" applyNumberFormat="1" applyFont="1" applyFill="1" applyBorder="1" applyAlignment="1">
      <alignment horizontal="center" vertical="center" wrapText="1"/>
    </xf>
    <xf numFmtId="0" fontId="35" fillId="11" borderId="46" xfId="1" applyFont="1" applyFill="1" applyBorder="1" applyAlignment="1">
      <alignment horizontal="center" vertical="center" wrapText="1"/>
    </xf>
    <xf numFmtId="1" fontId="35" fillId="2" borderId="46" xfId="5" applyNumberFormat="1" applyFont="1" applyFill="1" applyBorder="1" applyAlignment="1">
      <alignment horizontal="center" vertical="center" wrapText="1"/>
    </xf>
    <xf numFmtId="0" fontId="42" fillId="11" borderId="46" xfId="0" applyFont="1" applyFill="1" applyBorder="1" applyAlignment="1">
      <alignment horizontal="center" vertical="center" wrapText="1"/>
    </xf>
    <xf numFmtId="14" fontId="42" fillId="11" borderId="46" xfId="0" applyNumberFormat="1" applyFont="1" applyFill="1" applyBorder="1" applyAlignment="1">
      <alignment horizontal="center" vertical="center" wrapText="1"/>
    </xf>
    <xf numFmtId="9" fontId="42" fillId="2" borderId="46" xfId="0" applyNumberFormat="1" applyFont="1" applyFill="1" applyBorder="1" applyAlignment="1">
      <alignment horizontal="center" vertical="center" wrapText="1"/>
    </xf>
    <xf numFmtId="0" fontId="42" fillId="2" borderId="46" xfId="0" applyFont="1" applyFill="1" applyBorder="1" applyAlignment="1">
      <alignment horizontal="center" vertical="center" wrapText="1"/>
    </xf>
    <xf numFmtId="9" fontId="42" fillId="0" borderId="46" xfId="0" applyNumberFormat="1" applyFont="1" applyBorder="1" applyAlignment="1">
      <alignment horizontal="left" vertical="center" wrapText="1"/>
    </xf>
    <xf numFmtId="0" fontId="42" fillId="18" borderId="46" xfId="0" applyFont="1" applyFill="1" applyBorder="1" applyAlignment="1">
      <alignment horizontal="center" vertical="center" wrapText="1"/>
    </xf>
    <xf numFmtId="9" fontId="42" fillId="0" borderId="46" xfId="0" applyNumberFormat="1" applyFont="1" applyBorder="1" applyAlignment="1">
      <alignment horizontal="center" vertical="center" wrapText="1"/>
    </xf>
    <xf numFmtId="14" fontId="42" fillId="0" borderId="46" xfId="0" applyNumberFormat="1" applyFont="1" applyBorder="1" applyAlignment="1">
      <alignment horizontal="center" vertical="center" wrapText="1"/>
    </xf>
    <xf numFmtId="0" fontId="35" fillId="2" borderId="46" xfId="0" applyFont="1" applyFill="1" applyBorder="1" applyAlignment="1">
      <alignment horizontal="left" vertical="center" wrapText="1"/>
    </xf>
    <xf numFmtId="9" fontId="35" fillId="11" borderId="46" xfId="1" applyNumberFormat="1" applyFont="1" applyFill="1" applyBorder="1" applyAlignment="1">
      <alignment horizontal="center" vertical="center" wrapText="1"/>
    </xf>
    <xf numFmtId="0" fontId="31" fillId="29" borderId="13" xfId="0" applyFont="1" applyFill="1" applyBorder="1" applyAlignment="1">
      <alignment horizontal="left" vertical="center" wrapText="1"/>
    </xf>
    <xf numFmtId="0" fontId="34" fillId="0" borderId="15" xfId="0" applyFont="1" applyBorder="1" applyAlignment="1">
      <alignment horizontal="left" vertical="center" wrapText="1"/>
    </xf>
    <xf numFmtId="0" fontId="6" fillId="0" borderId="15" xfId="0" applyFont="1" applyBorder="1" applyAlignment="1">
      <alignment horizontal="left" vertical="center" wrapText="1"/>
    </xf>
    <xf numFmtId="0" fontId="6" fillId="0" borderId="32" xfId="0" applyFont="1" applyBorder="1" applyAlignment="1">
      <alignment horizontal="left" vertical="center" wrapText="1"/>
    </xf>
    <xf numFmtId="0" fontId="6" fillId="0" borderId="0" xfId="0" applyFont="1" applyAlignment="1">
      <alignment horizontal="left"/>
    </xf>
    <xf numFmtId="0" fontId="0" fillId="0" borderId="0" xfId="0" applyAlignment="1">
      <alignment horizontal="left"/>
    </xf>
    <xf numFmtId="0" fontId="34" fillId="11" borderId="0" xfId="0" applyFont="1" applyFill="1"/>
    <xf numFmtId="0" fontId="34" fillId="11" borderId="0" xfId="0" applyFont="1" applyFill="1" applyAlignment="1">
      <alignment horizontal="left" vertical="center"/>
    </xf>
    <xf numFmtId="0" fontId="34" fillId="11" borderId="0" xfId="0" applyFont="1" applyFill="1" applyAlignment="1">
      <alignment horizontal="left"/>
    </xf>
    <xf numFmtId="0" fontId="31" fillId="29" borderId="37" xfId="0" applyFont="1" applyFill="1" applyBorder="1" applyAlignment="1">
      <alignment horizontal="left" vertical="center" wrapText="1"/>
    </xf>
    <xf numFmtId="0" fontId="34" fillId="0" borderId="38" xfId="0" applyFont="1" applyBorder="1" applyAlignment="1">
      <alignment horizontal="left" vertical="center" wrapText="1"/>
    </xf>
    <xf numFmtId="0" fontId="70" fillId="17" borderId="46" xfId="0" applyFont="1" applyFill="1" applyBorder="1" applyAlignment="1">
      <alignment horizontal="left" vertical="center" wrapText="1"/>
    </xf>
    <xf numFmtId="0" fontId="40" fillId="11" borderId="46" xfId="0" applyFont="1" applyFill="1" applyBorder="1" applyAlignment="1">
      <alignment vertical="center" wrapText="1"/>
    </xf>
    <xf numFmtId="0" fontId="40" fillId="11" borderId="0" xfId="0" applyFont="1" applyFill="1" applyAlignment="1">
      <alignment vertical="center"/>
    </xf>
    <xf numFmtId="0" fontId="40" fillId="11" borderId="46" xfId="0" applyFont="1" applyFill="1" applyBorder="1" applyAlignment="1">
      <alignment vertical="center"/>
    </xf>
    <xf numFmtId="0" fontId="40" fillId="11" borderId="0" xfId="0" applyFont="1" applyFill="1" applyAlignment="1">
      <alignment horizontal="left" vertical="center"/>
    </xf>
    <xf numFmtId="0" fontId="41" fillId="11" borderId="46" xfId="0" applyFont="1" applyFill="1" applyBorder="1" applyAlignment="1">
      <alignment horizontal="center" vertical="center"/>
    </xf>
    <xf numFmtId="0" fontId="41" fillId="22" borderId="0" xfId="0" applyFont="1" applyFill="1" applyAlignment="1">
      <alignment horizontal="left" vertical="center"/>
    </xf>
    <xf numFmtId="0" fontId="33" fillId="11" borderId="54" xfId="0" applyFont="1" applyFill="1" applyBorder="1" applyAlignment="1">
      <alignment horizontal="left" vertical="center"/>
    </xf>
    <xf numFmtId="0" fontId="33" fillId="11" borderId="49" xfId="0" applyFont="1" applyFill="1" applyBorder="1" applyAlignment="1">
      <alignment horizontal="left" vertical="center"/>
    </xf>
    <xf numFmtId="0" fontId="33" fillId="11" borderId="46" xfId="0" applyFont="1" applyFill="1" applyBorder="1" applyAlignment="1">
      <alignment horizontal="left" vertical="center"/>
    </xf>
    <xf numFmtId="0" fontId="34" fillId="11" borderId="54" xfId="0" applyFont="1" applyFill="1" applyBorder="1" applyAlignment="1">
      <alignment horizontal="left" vertical="center" wrapText="1"/>
    </xf>
    <xf numFmtId="1" fontId="42" fillId="11" borderId="46" xfId="0" applyNumberFormat="1" applyFont="1" applyFill="1" applyBorder="1" applyAlignment="1">
      <alignment horizontal="center" vertical="center" wrapText="1"/>
    </xf>
    <xf numFmtId="0" fontId="46" fillId="2" borderId="46" xfId="1" applyFont="1" applyFill="1" applyBorder="1" applyAlignment="1">
      <alignment horizontal="left" vertical="center" wrapText="1"/>
    </xf>
    <xf numFmtId="0" fontId="35" fillId="11" borderId="46" xfId="1" applyFont="1" applyFill="1" applyBorder="1" applyAlignment="1">
      <alignment horizontal="left" vertical="center" wrapText="1"/>
    </xf>
    <xf numFmtId="0" fontId="35" fillId="11" borderId="46" xfId="0" applyFont="1" applyFill="1" applyBorder="1" applyAlignment="1">
      <alignment horizontal="left" vertical="center" wrapText="1"/>
    </xf>
    <xf numFmtId="0" fontId="37" fillId="25" borderId="54" xfId="0" applyFont="1" applyFill="1" applyBorder="1" applyAlignment="1">
      <alignment horizontal="center" vertical="center" textRotation="90" wrapText="1"/>
    </xf>
    <xf numFmtId="1" fontId="35" fillId="0" borderId="46" xfId="0" applyNumberFormat="1" applyFont="1" applyBorder="1" applyAlignment="1">
      <alignment horizontal="center" vertical="center" wrapText="1"/>
    </xf>
    <xf numFmtId="0" fontId="71" fillId="17" borderId="46" xfId="0" applyFont="1" applyFill="1" applyBorder="1" applyAlignment="1">
      <alignment horizontal="center" vertical="center" wrapText="1"/>
    </xf>
    <xf numFmtId="9" fontId="37" fillId="22" borderId="46" xfId="0" applyNumberFormat="1" applyFont="1" applyFill="1" applyBorder="1" applyAlignment="1">
      <alignment horizontal="center" vertical="center" wrapText="1"/>
    </xf>
    <xf numFmtId="9" fontId="37" fillId="11" borderId="46" xfId="1" applyNumberFormat="1" applyFont="1" applyFill="1" applyBorder="1" applyAlignment="1">
      <alignment horizontal="center" vertical="center" wrapText="1"/>
    </xf>
    <xf numFmtId="0" fontId="35" fillId="0" borderId="46" xfId="1" applyFont="1" applyBorder="1" applyAlignment="1">
      <alignment horizontal="left" vertical="center" wrapText="1"/>
    </xf>
    <xf numFmtId="0" fontId="72" fillId="11" borderId="46" xfId="0" applyFont="1" applyFill="1" applyBorder="1" applyAlignment="1">
      <alignment horizontal="left" vertical="center" wrapText="1"/>
    </xf>
    <xf numFmtId="0" fontId="72" fillId="0" borderId="46" xfId="0" applyFont="1" applyBorder="1" applyAlignment="1">
      <alignment horizontal="left" vertical="center" wrapText="1"/>
    </xf>
    <xf numFmtId="0" fontId="72" fillId="18" borderId="49" xfId="0" applyFont="1" applyFill="1" applyBorder="1" applyAlignment="1">
      <alignment horizontal="center" vertical="center" wrapText="1"/>
    </xf>
    <xf numFmtId="0" fontId="42" fillId="18" borderId="49" xfId="0" applyFont="1" applyFill="1" applyBorder="1" applyAlignment="1">
      <alignment horizontal="center" vertical="center" wrapText="1"/>
    </xf>
    <xf numFmtId="14" fontId="42" fillId="18" borderId="49" xfId="0" applyNumberFormat="1" applyFont="1" applyFill="1" applyBorder="1" applyAlignment="1">
      <alignment horizontal="center" vertical="center" wrapText="1"/>
    </xf>
    <xf numFmtId="0" fontId="37" fillId="52" borderId="46" xfId="0" applyFont="1" applyFill="1" applyBorder="1" applyAlignment="1">
      <alignment horizontal="center" vertical="center" wrapText="1"/>
    </xf>
    <xf numFmtId="0" fontId="72" fillId="53" borderId="49" xfId="0" applyFont="1" applyFill="1" applyBorder="1" applyAlignment="1">
      <alignment horizontal="center" vertical="center" wrapText="1"/>
    </xf>
    <xf numFmtId="0" fontId="42" fillId="53" borderId="49" xfId="0" applyFont="1" applyFill="1" applyBorder="1" applyAlignment="1">
      <alignment horizontal="center" vertical="center" wrapText="1"/>
    </xf>
    <xf numFmtId="14" fontId="42" fillId="53" borderId="49" xfId="0" applyNumberFormat="1" applyFont="1" applyFill="1" applyBorder="1" applyAlignment="1">
      <alignment horizontal="center" vertical="center" wrapText="1"/>
    </xf>
    <xf numFmtId="0" fontId="42" fillId="52" borderId="46" xfId="0" applyFont="1" applyFill="1" applyBorder="1" applyAlignment="1">
      <alignment horizontal="center" vertical="center" wrapText="1"/>
    </xf>
    <xf numFmtId="0" fontId="42" fillId="54" borderId="46" xfId="0" applyFont="1" applyFill="1" applyBorder="1" applyAlignment="1">
      <alignment horizontal="center" vertical="center" wrapText="1"/>
    </xf>
    <xf numFmtId="0" fontId="42" fillId="55" borderId="46" xfId="0" applyFont="1" applyFill="1" applyBorder="1" applyAlignment="1">
      <alignment horizontal="center" vertical="center" wrapText="1"/>
    </xf>
    <xf numFmtId="9" fontId="49" fillId="56" borderId="46" xfId="0" applyNumberFormat="1" applyFont="1" applyFill="1" applyBorder="1" applyAlignment="1">
      <alignment horizontal="center" vertical="center" wrapText="1"/>
    </xf>
    <xf numFmtId="0" fontId="41" fillId="51" borderId="103" xfId="0" applyFont="1" applyFill="1" applyBorder="1" applyAlignment="1">
      <alignment horizontal="center" vertical="center"/>
    </xf>
    <xf numFmtId="0" fontId="41" fillId="51" borderId="47" xfId="0" applyFont="1" applyFill="1" applyBorder="1" applyAlignment="1">
      <alignment horizontal="center" vertical="center"/>
    </xf>
    <xf numFmtId="0" fontId="40" fillId="0" borderId="0" xfId="0" applyFont="1" applyAlignment="1">
      <alignment vertical="center"/>
    </xf>
    <xf numFmtId="0" fontId="41" fillId="13" borderId="108" xfId="0" applyFont="1" applyFill="1" applyBorder="1" applyAlignment="1">
      <alignment horizontal="center" vertical="center" wrapText="1"/>
    </xf>
    <xf numFmtId="0" fontId="40" fillId="13" borderId="109" xfId="0" applyFont="1" applyFill="1" applyBorder="1" applyAlignment="1">
      <alignment horizontal="center" vertical="center" wrapText="1"/>
    </xf>
    <xf numFmtId="0" fontId="40" fillId="13" borderId="46" xfId="0" applyFont="1" applyFill="1" applyBorder="1" applyAlignment="1">
      <alignment horizontal="center" vertical="center" wrapText="1"/>
    </xf>
    <xf numFmtId="14" fontId="40" fillId="0" borderId="46" xfId="0" applyNumberFormat="1" applyFont="1" applyBorder="1" applyAlignment="1">
      <alignment vertical="center" wrapText="1"/>
    </xf>
    <xf numFmtId="14" fontId="40" fillId="0" borderId="46" xfId="0" applyNumberFormat="1" applyFont="1" applyBorder="1" applyAlignment="1">
      <alignment horizontal="center" vertical="center"/>
    </xf>
    <xf numFmtId="0" fontId="40" fillId="13" borderId="118" xfId="0" applyFont="1" applyFill="1" applyBorder="1" applyAlignment="1">
      <alignment horizontal="center" vertical="center" wrapText="1"/>
    </xf>
    <xf numFmtId="14" fontId="40" fillId="0" borderId="118" xfId="0" applyNumberFormat="1" applyFont="1" applyBorder="1" applyAlignment="1">
      <alignment vertical="center" wrapText="1"/>
    </xf>
    <xf numFmtId="14" fontId="40" fillId="0" borderId="118" xfId="0" applyNumberFormat="1" applyFont="1" applyBorder="1" applyAlignment="1">
      <alignment horizontal="center" vertical="center"/>
    </xf>
    <xf numFmtId="14" fontId="40" fillId="0" borderId="109" xfId="0" applyNumberFormat="1" applyFont="1" applyBorder="1" applyAlignment="1">
      <alignment vertical="center" wrapText="1"/>
    </xf>
    <xf numFmtId="14" fontId="40" fillId="0" borderId="109" xfId="0" applyNumberFormat="1" applyFont="1" applyBorder="1" applyAlignment="1">
      <alignment horizontal="center" vertical="center" wrapText="1"/>
    </xf>
    <xf numFmtId="14" fontId="40" fillId="0" borderId="46" xfId="0" applyNumberFormat="1" applyFont="1" applyBorder="1" applyAlignment="1">
      <alignment horizontal="center" vertical="center" wrapText="1"/>
    </xf>
    <xf numFmtId="14" fontId="40" fillId="0" borderId="118" xfId="0" applyNumberFormat="1" applyFont="1" applyBorder="1" applyAlignment="1">
      <alignment horizontal="center" vertical="center" wrapText="1"/>
    </xf>
    <xf numFmtId="14" fontId="40" fillId="0" borderId="111" xfId="0" applyNumberFormat="1" applyFont="1" applyBorder="1" applyAlignment="1">
      <alignment horizontal="center" vertical="center"/>
    </xf>
    <xf numFmtId="14" fontId="40" fillId="0" borderId="109" xfId="0" applyNumberFormat="1" applyFont="1" applyBorder="1" applyAlignment="1">
      <alignment horizontal="center" vertical="center"/>
    </xf>
    <xf numFmtId="14" fontId="40" fillId="0" borderId="49" xfId="0" applyNumberFormat="1" applyFont="1" applyBorder="1" applyAlignment="1">
      <alignment horizontal="center" vertical="center"/>
    </xf>
    <xf numFmtId="14" fontId="40" fillId="0" borderId="124" xfId="0" applyNumberFormat="1" applyFont="1" applyBorder="1" applyAlignment="1">
      <alignment horizontal="center" vertical="center"/>
    </xf>
    <xf numFmtId="0" fontId="41" fillId="0" borderId="125" xfId="0" applyFont="1" applyBorder="1" applyAlignment="1">
      <alignment horizontal="center" vertical="center" wrapText="1"/>
    </xf>
    <xf numFmtId="0" fontId="41" fillId="0" borderId="126" xfId="0" applyFont="1" applyBorder="1" applyAlignment="1">
      <alignment horizontal="center" vertical="center" wrapText="1"/>
    </xf>
    <xf numFmtId="0" fontId="40" fillId="13" borderId="126" xfId="0" applyFont="1" applyFill="1" applyBorder="1" applyAlignment="1">
      <alignment horizontal="center" vertical="center" wrapText="1"/>
    </xf>
    <xf numFmtId="14" fontId="40" fillId="0" borderId="126" xfId="0" applyNumberFormat="1" applyFont="1" applyBorder="1" applyAlignment="1">
      <alignment vertical="center" wrapText="1"/>
    </xf>
    <xf numFmtId="0" fontId="40" fillId="0" borderId="46" xfId="0" applyFont="1" applyBorder="1" applyAlignment="1">
      <alignment horizontal="left" vertical="center" wrapText="1"/>
    </xf>
    <xf numFmtId="14" fontId="40" fillId="0" borderId="54" xfId="0" applyNumberFormat="1" applyFont="1" applyBorder="1" applyAlignment="1">
      <alignment vertical="center" wrapText="1"/>
    </xf>
    <xf numFmtId="0" fontId="66" fillId="2" borderId="46" xfId="0" applyFont="1" applyFill="1" applyBorder="1" applyAlignment="1">
      <alignment horizontal="left" vertical="center" wrapText="1"/>
    </xf>
    <xf numFmtId="0" fontId="40" fillId="13" borderId="49" xfId="0" applyFont="1" applyFill="1" applyBorder="1" applyAlignment="1">
      <alignment horizontal="center" vertical="center" wrapText="1"/>
    </xf>
    <xf numFmtId="14" fontId="40" fillId="0" borderId="53" xfId="0" applyNumberFormat="1" applyFont="1" applyBorder="1" applyAlignment="1">
      <alignment vertical="center" wrapText="1"/>
    </xf>
    <xf numFmtId="14" fontId="40" fillId="0" borderId="103" xfId="0" applyNumberFormat="1" applyFont="1" applyBorder="1" applyAlignment="1">
      <alignment vertical="center" wrapText="1"/>
    </xf>
    <xf numFmtId="0" fontId="40" fillId="0" borderId="39" xfId="0" applyFont="1" applyBorder="1" applyAlignment="1">
      <alignment vertical="center"/>
    </xf>
    <xf numFmtId="0" fontId="40" fillId="13" borderId="55" xfId="0" applyFont="1" applyFill="1" applyBorder="1" applyAlignment="1">
      <alignment horizontal="center" vertical="center" wrapText="1"/>
    </xf>
    <xf numFmtId="0" fontId="74" fillId="0" borderId="100" xfId="0" applyFont="1" applyBorder="1" applyAlignment="1">
      <alignment vertical="center"/>
    </xf>
    <xf numFmtId="0" fontId="40" fillId="13" borderId="105" xfId="0" applyFont="1" applyFill="1" applyBorder="1" applyAlignment="1">
      <alignment horizontal="center" vertical="center" wrapText="1"/>
    </xf>
    <xf numFmtId="0" fontId="40" fillId="0" borderId="100" xfId="0" applyFont="1" applyBorder="1" applyAlignment="1">
      <alignment horizontal="center" vertical="center" wrapText="1"/>
    </xf>
    <xf numFmtId="0" fontId="40" fillId="13" borderId="106" xfId="0" applyFont="1" applyFill="1" applyBorder="1" applyAlignment="1">
      <alignment horizontal="center" vertical="center" wrapText="1"/>
    </xf>
    <xf numFmtId="0" fontId="40" fillId="13" borderId="56" xfId="0" applyFont="1" applyFill="1" applyBorder="1" applyAlignment="1">
      <alignment horizontal="center" vertical="center" wrapText="1"/>
    </xf>
    <xf numFmtId="0" fontId="66" fillId="11" borderId="47" xfId="0" applyFont="1" applyFill="1" applyBorder="1" applyAlignment="1">
      <alignment horizontal="left" vertical="center" wrapText="1"/>
    </xf>
    <xf numFmtId="0" fontId="40" fillId="13" borderId="101" xfId="0" applyFont="1" applyFill="1" applyBorder="1" applyAlignment="1">
      <alignment horizontal="center" vertical="center" wrapText="1"/>
    </xf>
    <xf numFmtId="0" fontId="74" fillId="0" borderId="101" xfId="0" applyFont="1" applyBorder="1" applyAlignment="1">
      <alignment vertical="center"/>
    </xf>
    <xf numFmtId="14" fontId="40" fillId="0" borderId="51" xfId="0" applyNumberFormat="1" applyFont="1" applyBorder="1" applyAlignment="1">
      <alignment horizontal="center" vertical="center"/>
    </xf>
    <xf numFmtId="0" fontId="40" fillId="13" borderId="100" xfId="0" applyFont="1" applyFill="1" applyBorder="1" applyAlignment="1">
      <alignment horizontal="center" vertical="center" wrapText="1"/>
    </xf>
    <xf numFmtId="0" fontId="74" fillId="0" borderId="106" xfId="0" applyFont="1" applyBorder="1" applyAlignment="1">
      <alignment vertical="center"/>
    </xf>
    <xf numFmtId="14" fontId="40" fillId="0" borderId="100" xfId="0" applyNumberFormat="1" applyFont="1" applyBorder="1" applyAlignment="1">
      <alignment horizontal="center" vertical="center"/>
    </xf>
    <xf numFmtId="0" fontId="41" fillId="0" borderId="120" xfId="0" applyFont="1" applyBorder="1" applyAlignment="1">
      <alignment horizontal="center" vertical="center" wrapText="1"/>
    </xf>
    <xf numFmtId="14" fontId="74" fillId="0" borderId="111" xfId="0" applyNumberFormat="1" applyFont="1" applyBorder="1" applyAlignment="1">
      <alignment horizontal="center" vertical="center"/>
    </xf>
    <xf numFmtId="0" fontId="74" fillId="57" borderId="53" xfId="0" applyFont="1" applyFill="1" applyBorder="1" applyAlignment="1">
      <alignment horizontal="center" vertical="center"/>
    </xf>
    <xf numFmtId="14" fontId="74" fillId="0" borderId="52" xfId="0" applyNumberFormat="1" applyFont="1" applyBorder="1" applyAlignment="1">
      <alignment horizontal="center" vertical="center"/>
    </xf>
    <xf numFmtId="0" fontId="40" fillId="0" borderId="47" xfId="0" applyFont="1" applyBorder="1" applyAlignment="1">
      <alignment horizontal="center" vertical="center" wrapText="1"/>
    </xf>
    <xf numFmtId="0" fontId="40" fillId="0" borderId="46" xfId="0" applyFont="1" applyBorder="1" applyAlignment="1">
      <alignment horizontal="center" vertical="center" wrapText="1"/>
    </xf>
    <xf numFmtId="14" fontId="74" fillId="0" borderId="49" xfId="0" applyNumberFormat="1" applyFont="1" applyBorder="1" applyAlignment="1">
      <alignment horizontal="center" vertical="center"/>
    </xf>
    <xf numFmtId="0" fontId="40" fillId="13" borderId="47" xfId="0" applyFont="1" applyFill="1" applyBorder="1" applyAlignment="1">
      <alignment horizontal="center" vertical="center" wrapText="1"/>
    </xf>
    <xf numFmtId="14" fontId="40" fillId="0" borderId="47" xfId="0" applyNumberFormat="1" applyFont="1" applyBorder="1" applyAlignment="1">
      <alignment horizontal="center" vertical="center"/>
    </xf>
    <xf numFmtId="0" fontId="40" fillId="13" borderId="102" xfId="0" applyFont="1" applyFill="1" applyBorder="1" applyAlignment="1">
      <alignment horizontal="center" vertical="center" wrapText="1"/>
    </xf>
    <xf numFmtId="0" fontId="40" fillId="0" borderId="102" xfId="0" applyFont="1" applyBorder="1" applyAlignment="1">
      <alignment horizontal="center" vertical="center" wrapText="1"/>
    </xf>
    <xf numFmtId="14" fontId="40" fillId="0" borderId="102" xfId="0" applyNumberFormat="1" applyFont="1" applyBorder="1" applyAlignment="1">
      <alignment horizontal="center" vertical="center"/>
    </xf>
    <xf numFmtId="14" fontId="40" fillId="0" borderId="52" xfId="0" applyNumberFormat="1" applyFont="1" applyBorder="1" applyAlignment="1">
      <alignment horizontal="center" vertical="center"/>
    </xf>
    <xf numFmtId="0" fontId="40" fillId="13" borderId="53" xfId="0" applyFont="1" applyFill="1" applyBorder="1" applyAlignment="1">
      <alignment horizontal="center" vertical="center" wrapText="1"/>
    </xf>
    <xf numFmtId="0" fontId="40" fillId="13" borderId="52" xfId="0" applyFont="1" applyFill="1" applyBorder="1" applyAlignment="1">
      <alignment horizontal="center" vertical="center" wrapText="1"/>
    </xf>
    <xf numFmtId="0" fontId="40" fillId="0" borderId="118" xfId="0" applyFont="1" applyBorder="1" applyAlignment="1">
      <alignment horizontal="center" vertical="center" wrapText="1"/>
    </xf>
    <xf numFmtId="0" fontId="41" fillId="0" borderId="0" xfId="0" applyFont="1" applyAlignment="1">
      <alignment horizontal="center" vertical="center"/>
    </xf>
    <xf numFmtId="0" fontId="40" fillId="13" borderId="0" xfId="0" applyFont="1" applyFill="1" applyAlignment="1">
      <alignment vertical="center"/>
    </xf>
    <xf numFmtId="0" fontId="36" fillId="5" borderId="54" xfId="0" applyFont="1" applyFill="1" applyBorder="1" applyAlignment="1">
      <alignment vertical="center" wrapText="1"/>
    </xf>
    <xf numFmtId="0" fontId="36" fillId="5" borderId="55" xfId="0" applyFont="1" applyFill="1" applyBorder="1" applyAlignment="1">
      <alignment vertical="center" wrapText="1"/>
    </xf>
    <xf numFmtId="0" fontId="36" fillId="5" borderId="49" xfId="0" applyFont="1" applyFill="1" applyBorder="1" applyAlignment="1">
      <alignment vertical="center" wrapText="1"/>
    </xf>
    <xf numFmtId="0" fontId="50" fillId="5" borderId="54" xfId="0" applyFont="1" applyFill="1" applyBorder="1" applyAlignment="1">
      <alignment vertical="center" wrapText="1"/>
    </xf>
    <xf numFmtId="0" fontId="50" fillId="5" borderId="55" xfId="0" applyFont="1" applyFill="1" applyBorder="1" applyAlignment="1">
      <alignment vertical="center" wrapText="1"/>
    </xf>
    <xf numFmtId="0" fontId="50" fillId="5" borderId="49" xfId="0" applyFont="1" applyFill="1" applyBorder="1" applyAlignment="1">
      <alignment vertical="center" wrapText="1"/>
    </xf>
    <xf numFmtId="0" fontId="41" fillId="51" borderId="51" xfId="0" applyFont="1" applyFill="1" applyBorder="1" applyAlignment="1">
      <alignment horizontal="left" vertical="center"/>
    </xf>
    <xf numFmtId="0" fontId="40" fillId="13" borderId="109" xfId="0" applyFont="1" applyFill="1" applyBorder="1" applyAlignment="1">
      <alignment horizontal="left" vertical="center" wrapText="1"/>
    </xf>
    <xf numFmtId="14" fontId="40" fillId="0" borderId="46" xfId="0" applyNumberFormat="1" applyFont="1" applyBorder="1" applyAlignment="1">
      <alignment horizontal="left" vertical="center" wrapText="1"/>
    </xf>
    <xf numFmtId="14" fontId="40" fillId="0" borderId="118" xfId="0" applyNumberFormat="1" applyFont="1" applyBorder="1" applyAlignment="1">
      <alignment horizontal="left" vertical="center" wrapText="1"/>
    </xf>
    <xf numFmtId="14" fontId="40" fillId="0" borderId="109" xfId="0" applyNumberFormat="1" applyFont="1" applyBorder="1" applyAlignment="1">
      <alignment horizontal="left" vertical="center" wrapText="1"/>
    </xf>
    <xf numFmtId="14" fontId="40" fillId="0" borderId="126" xfId="0" applyNumberFormat="1" applyFont="1" applyBorder="1" applyAlignment="1">
      <alignment horizontal="left" vertical="center" wrapText="1"/>
    </xf>
    <xf numFmtId="0" fontId="74" fillId="19" borderId="100" xfId="0" applyFont="1" applyFill="1" applyBorder="1" applyAlignment="1">
      <alignment horizontal="left" vertical="center" wrapText="1"/>
    </xf>
    <xf numFmtId="0" fontId="74" fillId="19" borderId="101" xfId="0" applyFont="1" applyFill="1" applyBorder="1" applyAlignment="1">
      <alignment horizontal="left" vertical="center" wrapText="1"/>
    </xf>
    <xf numFmtId="14" fontId="40" fillId="0" borderId="53" xfId="0" applyNumberFormat="1" applyFont="1" applyBorder="1" applyAlignment="1">
      <alignment horizontal="left" vertical="center" wrapText="1"/>
    </xf>
    <xf numFmtId="14" fontId="40" fillId="0" borderId="49" xfId="0" applyNumberFormat="1" applyFont="1" applyBorder="1" applyAlignment="1">
      <alignment horizontal="left" vertical="center" wrapText="1"/>
    </xf>
    <xf numFmtId="14" fontId="40" fillId="0" borderId="51" xfId="0" applyNumberFormat="1" applyFont="1" applyBorder="1" applyAlignment="1">
      <alignment horizontal="left" vertical="center" wrapText="1"/>
    </xf>
    <xf numFmtId="14" fontId="40" fillId="0" borderId="107" xfId="0" applyNumberFormat="1" applyFont="1" applyBorder="1" applyAlignment="1">
      <alignment horizontal="left" vertical="center" wrapText="1"/>
    </xf>
    <xf numFmtId="14" fontId="40" fillId="0" borderId="58" xfId="0" applyNumberFormat="1" applyFont="1" applyBorder="1" applyAlignment="1">
      <alignment horizontal="left" vertical="center" wrapText="1"/>
    </xf>
    <xf numFmtId="14" fontId="40" fillId="0" borderId="100" xfId="0" applyNumberFormat="1" applyFont="1" applyBorder="1" applyAlignment="1">
      <alignment horizontal="left" vertical="center" wrapText="1"/>
    </xf>
    <xf numFmtId="0" fontId="74" fillId="0" borderId="111" xfId="0" applyFont="1" applyBorder="1" applyAlignment="1">
      <alignment horizontal="left" vertical="center" wrapText="1"/>
    </xf>
    <xf numFmtId="0" fontId="74" fillId="0" borderId="52" xfId="0" applyFont="1" applyBorder="1" applyAlignment="1">
      <alignment horizontal="left" vertical="center" wrapText="1"/>
    </xf>
    <xf numFmtId="14" fontId="40" fillId="0" borderId="47" xfId="0" applyNumberFormat="1" applyFont="1" applyBorder="1" applyAlignment="1">
      <alignment horizontal="left" vertical="center" wrapText="1"/>
    </xf>
    <xf numFmtId="14" fontId="40" fillId="0" borderId="102" xfId="0" applyNumberFormat="1" applyFont="1" applyBorder="1" applyAlignment="1">
      <alignment horizontal="left" vertical="center" wrapText="1"/>
    </xf>
    <xf numFmtId="0" fontId="40" fillId="0" borderId="0" xfId="0" applyFont="1" applyAlignment="1">
      <alignment horizontal="left" vertical="center"/>
    </xf>
    <xf numFmtId="0" fontId="40" fillId="13" borderId="112" xfId="0" applyFont="1" applyFill="1" applyBorder="1" applyAlignment="1">
      <alignment horizontal="left" vertical="center" wrapText="1"/>
    </xf>
    <xf numFmtId="0" fontId="40" fillId="0" borderId="112" xfId="0" applyFont="1" applyBorder="1" applyAlignment="1">
      <alignment horizontal="left" vertical="center" wrapText="1"/>
    </xf>
    <xf numFmtId="0" fontId="40" fillId="0" borderId="114" xfId="0" applyFont="1" applyBorder="1" applyAlignment="1">
      <alignment horizontal="left" vertical="center" wrapText="1"/>
    </xf>
    <xf numFmtId="0" fontId="40" fillId="0" borderId="119" xfId="0" applyFont="1" applyBorder="1" applyAlignment="1">
      <alignment horizontal="left" vertical="center" wrapText="1"/>
    </xf>
    <xf numFmtId="0" fontId="74" fillId="0" borderId="130" xfId="0" applyFont="1" applyBorder="1" applyAlignment="1">
      <alignment horizontal="left" vertical="center" wrapText="1"/>
    </xf>
    <xf numFmtId="0" fontId="74" fillId="0" borderId="131" xfId="0" applyFont="1" applyBorder="1" applyAlignment="1">
      <alignment horizontal="left" vertical="center" wrapText="1"/>
    </xf>
    <xf numFmtId="0" fontId="74" fillId="0" borderId="132" xfId="0" applyFont="1" applyBorder="1" applyAlignment="1">
      <alignment horizontal="left" vertical="center" wrapText="1"/>
    </xf>
    <xf numFmtId="0" fontId="40" fillId="0" borderId="133" xfId="0" applyFont="1" applyBorder="1" applyAlignment="1">
      <alignment horizontal="left" vertical="center" wrapText="1"/>
    </xf>
    <xf numFmtId="0" fontId="40" fillId="0" borderId="135" xfId="0" applyFont="1" applyBorder="1" applyAlignment="1">
      <alignment horizontal="left" vertical="center" wrapText="1"/>
    </xf>
    <xf numFmtId="0" fontId="75" fillId="25" borderId="46" xfId="0" applyFont="1" applyFill="1" applyBorder="1" applyAlignment="1">
      <alignment horizontal="center" vertical="center" textRotation="90" wrapText="1"/>
    </xf>
    <xf numFmtId="9" fontId="75" fillId="11" borderId="46" xfId="0" applyNumberFormat="1" applyFont="1" applyFill="1" applyBorder="1" applyAlignment="1">
      <alignment horizontal="center" vertical="center" wrapText="1"/>
    </xf>
    <xf numFmtId="0" fontId="71" fillId="2" borderId="46" xfId="0" applyFont="1" applyFill="1" applyBorder="1" applyAlignment="1">
      <alignment horizontal="left" vertical="center" wrapText="1"/>
    </xf>
    <xf numFmtId="0" fontId="71" fillId="2" borderId="46" xfId="0" applyFont="1" applyFill="1" applyBorder="1" applyAlignment="1">
      <alignment horizontal="center" vertical="center" wrapText="1"/>
    </xf>
    <xf numFmtId="14" fontId="71" fillId="2" borderId="46" xfId="0" applyNumberFormat="1" applyFont="1" applyFill="1" applyBorder="1" applyAlignment="1">
      <alignment horizontal="center" vertical="center" wrapText="1"/>
    </xf>
    <xf numFmtId="0" fontId="71" fillId="11" borderId="46" xfId="0" applyFont="1" applyFill="1" applyBorder="1" applyAlignment="1">
      <alignment horizontal="center" vertical="center" wrapText="1"/>
    </xf>
    <xf numFmtId="9" fontId="71" fillId="2" borderId="46" xfId="0" applyNumberFormat="1" applyFont="1" applyFill="1" applyBorder="1" applyAlignment="1">
      <alignment horizontal="center" vertical="center" wrapText="1"/>
    </xf>
    <xf numFmtId="9" fontId="71" fillId="17" borderId="46" xfId="0" applyNumberFormat="1" applyFont="1" applyFill="1" applyBorder="1" applyAlignment="1">
      <alignment horizontal="center" vertical="center" wrapText="1"/>
    </xf>
    <xf numFmtId="9" fontId="71" fillId="11" borderId="46" xfId="0" applyNumberFormat="1" applyFont="1" applyFill="1" applyBorder="1" applyAlignment="1">
      <alignment horizontal="left" vertical="center" wrapText="1"/>
    </xf>
    <xf numFmtId="0" fontId="71" fillId="0" borderId="46" xfId="0" applyFont="1" applyBorder="1" applyAlignment="1">
      <alignment horizontal="left" vertical="center" wrapText="1"/>
    </xf>
    <xf numFmtId="0" fontId="71" fillId="0" borderId="49" xfId="0" applyFont="1" applyBorder="1" applyAlignment="1">
      <alignment horizontal="center" vertical="center" wrapText="1"/>
    </xf>
    <xf numFmtId="0" fontId="71" fillId="11" borderId="39" xfId="0" applyFont="1" applyFill="1" applyBorder="1"/>
    <xf numFmtId="0" fontId="71" fillId="0" borderId="0" xfId="0" applyFont="1"/>
    <xf numFmtId="9" fontId="49" fillId="22" borderId="46" xfId="0" applyNumberFormat="1" applyFont="1" applyFill="1" applyBorder="1" applyAlignment="1">
      <alignment horizontal="center" vertical="center" wrapText="1"/>
    </xf>
    <xf numFmtId="14" fontId="40" fillId="0" borderId="47" xfId="0" applyNumberFormat="1" applyFont="1" applyBorder="1" applyAlignment="1">
      <alignment vertical="center" wrapText="1"/>
    </xf>
    <xf numFmtId="14" fontId="40" fillId="0" borderId="53" xfId="0" applyNumberFormat="1" applyFont="1" applyBorder="1" applyAlignment="1">
      <alignment horizontal="center" vertical="center"/>
    </xf>
    <xf numFmtId="0" fontId="41" fillId="11" borderId="116" xfId="0" applyFont="1" applyFill="1" applyBorder="1" applyAlignment="1">
      <alignment horizontal="center" vertical="center" wrapText="1"/>
    </xf>
    <xf numFmtId="14" fontId="40" fillId="0" borderId="140" xfId="0" applyNumberFormat="1" applyFont="1" applyBorder="1" applyAlignment="1">
      <alignment horizontal="center" vertical="center"/>
    </xf>
    <xf numFmtId="0" fontId="41" fillId="51" borderId="47" xfId="0" applyFont="1" applyFill="1" applyBorder="1" applyAlignment="1">
      <alignment horizontal="left" vertical="center" wrapText="1"/>
    </xf>
    <xf numFmtId="0" fontId="40" fillId="0" borderId="127" xfId="0" applyFont="1" applyBorder="1" applyAlignment="1">
      <alignment horizontal="left" vertical="center" wrapText="1"/>
    </xf>
    <xf numFmtId="0" fontId="40" fillId="0" borderId="0" xfId="0" applyFont="1" applyAlignment="1">
      <alignment horizontal="left" vertical="center" wrapText="1"/>
    </xf>
    <xf numFmtId="0" fontId="40" fillId="11" borderId="46" xfId="0" applyFont="1" applyFill="1" applyBorder="1" applyAlignment="1">
      <alignment horizontal="center" vertical="center" wrapText="1"/>
    </xf>
    <xf numFmtId="14" fontId="40" fillId="11" borderId="46" xfId="0" applyNumberFormat="1" applyFont="1" applyFill="1" applyBorder="1" applyAlignment="1">
      <alignment vertical="center" wrapText="1"/>
    </xf>
    <xf numFmtId="14" fontId="40" fillId="11" borderId="46" xfId="0" applyNumberFormat="1" applyFont="1" applyFill="1" applyBorder="1" applyAlignment="1">
      <alignment horizontal="left" vertical="center" wrapText="1"/>
    </xf>
    <xf numFmtId="14" fontId="40" fillId="11" borderId="141" xfId="0" applyNumberFormat="1" applyFont="1" applyFill="1" applyBorder="1" applyAlignment="1">
      <alignment horizontal="center" vertical="center"/>
    </xf>
    <xf numFmtId="14" fontId="40" fillId="11" borderId="142" xfId="0" applyNumberFormat="1" applyFont="1" applyFill="1" applyBorder="1" applyAlignment="1">
      <alignment horizontal="center" vertical="center"/>
    </xf>
    <xf numFmtId="0" fontId="40" fillId="11" borderId="112" xfId="0" applyFont="1" applyFill="1" applyBorder="1" applyAlignment="1">
      <alignment horizontal="left" vertical="center" wrapText="1"/>
    </xf>
    <xf numFmtId="14" fontId="40" fillId="11" borderId="100" xfId="0" applyNumberFormat="1" applyFont="1" applyFill="1" applyBorder="1" applyAlignment="1">
      <alignment horizontal="center" vertical="center"/>
    </xf>
    <xf numFmtId="0" fontId="40" fillId="11" borderId="114" xfId="0" applyFont="1" applyFill="1" applyBorder="1" applyAlignment="1">
      <alignment horizontal="left" vertical="center" wrapText="1"/>
    </xf>
    <xf numFmtId="14" fontId="40" fillId="11" borderId="51" xfId="0" applyNumberFormat="1" applyFont="1" applyFill="1" applyBorder="1" applyAlignment="1">
      <alignment horizontal="center" vertical="center"/>
    </xf>
    <xf numFmtId="14" fontId="40" fillId="11" borderId="118" xfId="0" applyNumberFormat="1" applyFont="1" applyFill="1" applyBorder="1" applyAlignment="1">
      <alignment horizontal="left" vertical="center" wrapText="1"/>
    </xf>
    <xf numFmtId="14" fontId="40" fillId="11" borderId="140" xfId="0" applyNumberFormat="1" applyFont="1" applyFill="1" applyBorder="1" applyAlignment="1">
      <alignment horizontal="center" vertical="center"/>
    </xf>
    <xf numFmtId="14" fontId="40" fillId="11" borderId="124" xfId="0" applyNumberFormat="1" applyFont="1" applyFill="1" applyBorder="1" applyAlignment="1">
      <alignment horizontal="center" vertical="center"/>
    </xf>
    <xf numFmtId="9" fontId="41" fillId="11" borderId="108" xfId="0" applyNumberFormat="1" applyFont="1" applyFill="1" applyBorder="1" applyAlignment="1">
      <alignment horizontal="center" vertical="center" wrapText="1"/>
    </xf>
    <xf numFmtId="9" fontId="40" fillId="11" borderId="109" xfId="0" applyNumberFormat="1" applyFont="1" applyFill="1" applyBorder="1" applyAlignment="1">
      <alignment vertical="center" wrapText="1"/>
    </xf>
    <xf numFmtId="0" fontId="40" fillId="11" borderId="109" xfId="0" applyFont="1" applyFill="1" applyBorder="1" applyAlignment="1">
      <alignment horizontal="center" vertical="center" wrapText="1"/>
    </xf>
    <xf numFmtId="14" fontId="40" fillId="11" borderId="109" xfId="0" applyNumberFormat="1" applyFont="1" applyFill="1" applyBorder="1" applyAlignment="1">
      <alignment vertical="center" wrapText="1"/>
    </xf>
    <xf numFmtId="14" fontId="40" fillId="11" borderId="109" xfId="0" applyNumberFormat="1" applyFont="1" applyFill="1" applyBorder="1" applyAlignment="1">
      <alignment horizontal="left" vertical="center" wrapText="1"/>
    </xf>
    <xf numFmtId="9" fontId="41" fillId="11" borderId="121" xfId="0" applyNumberFormat="1" applyFont="1" applyFill="1" applyBorder="1" applyAlignment="1">
      <alignment horizontal="center" vertical="center" wrapText="1"/>
    </xf>
    <xf numFmtId="9" fontId="40" fillId="11" borderId="118" xfId="0" applyNumberFormat="1" applyFont="1" applyFill="1" applyBorder="1" applyAlignment="1">
      <alignment vertical="center" wrapText="1"/>
    </xf>
    <xf numFmtId="0" fontId="40" fillId="11" borderId="118" xfId="0" applyFont="1" applyFill="1" applyBorder="1" applyAlignment="1">
      <alignment horizontal="center" vertical="center" wrapText="1"/>
    </xf>
    <xf numFmtId="14" fontId="40" fillId="11" borderId="118" xfId="0" applyNumberFormat="1" applyFont="1" applyFill="1" applyBorder="1" applyAlignment="1">
      <alignment vertical="center" wrapText="1"/>
    </xf>
    <xf numFmtId="0" fontId="40" fillId="11" borderId="119" xfId="0" applyFont="1" applyFill="1" applyBorder="1" applyAlignment="1">
      <alignment horizontal="left" vertical="center" wrapText="1"/>
    </xf>
    <xf numFmtId="14" fontId="40" fillId="0" borderId="110" xfId="0" applyNumberFormat="1" applyFont="1" applyBorder="1" applyAlignment="1">
      <alignment vertical="center" wrapText="1"/>
    </xf>
    <xf numFmtId="0" fontId="74" fillId="19" borderId="141" xfId="0" applyFont="1" applyFill="1" applyBorder="1" applyAlignment="1">
      <alignment horizontal="left" vertical="center" wrapText="1"/>
    </xf>
    <xf numFmtId="0" fontId="70" fillId="2" borderId="120" xfId="0" applyFont="1" applyFill="1" applyBorder="1" applyAlignment="1">
      <alignment horizontal="center" vertical="center" wrapText="1"/>
    </xf>
    <xf numFmtId="0" fontId="70" fillId="2" borderId="113" xfId="0" applyFont="1" applyFill="1" applyBorder="1" applyAlignment="1">
      <alignment horizontal="center" vertical="center" wrapText="1"/>
    </xf>
    <xf numFmtId="0" fontId="40" fillId="13" borderId="140" xfId="0" applyFont="1" applyFill="1" applyBorder="1" applyAlignment="1">
      <alignment horizontal="center" vertical="center" wrapText="1"/>
    </xf>
    <xf numFmtId="0" fontId="74" fillId="0" borderId="146" xfId="0" applyFont="1" applyBorder="1" applyAlignment="1">
      <alignment vertical="center"/>
    </xf>
    <xf numFmtId="0" fontId="74" fillId="0" borderId="146" xfId="0" applyFont="1" applyBorder="1" applyAlignment="1">
      <alignment horizontal="left" vertical="center" wrapText="1"/>
    </xf>
    <xf numFmtId="0" fontId="40" fillId="13" borderId="117" xfId="0" applyFont="1" applyFill="1" applyBorder="1" applyAlignment="1">
      <alignment horizontal="center" vertical="center" wrapText="1"/>
    </xf>
    <xf numFmtId="14" fontId="40" fillId="0" borderId="117" xfId="0" applyNumberFormat="1" applyFont="1" applyBorder="1" applyAlignment="1">
      <alignment vertical="center" wrapText="1"/>
    </xf>
    <xf numFmtId="14" fontId="40" fillId="0" borderId="117" xfId="0" applyNumberFormat="1" applyFont="1" applyBorder="1" applyAlignment="1">
      <alignment horizontal="left" vertical="center" wrapText="1"/>
    </xf>
    <xf numFmtId="14" fontId="40" fillId="0" borderId="147" xfId="0" applyNumberFormat="1" applyFont="1" applyBorder="1" applyAlignment="1">
      <alignment horizontal="center" vertical="center"/>
    </xf>
    <xf numFmtId="14" fontId="40" fillId="0" borderId="117" xfId="0" applyNumberFormat="1" applyFont="1" applyBorder="1" applyAlignment="1">
      <alignment horizontal="center" vertical="center"/>
    </xf>
    <xf numFmtId="0" fontId="40" fillId="0" borderId="148" xfId="0" applyFont="1" applyBorder="1" applyAlignment="1">
      <alignment horizontal="left" vertical="center" wrapText="1"/>
    </xf>
    <xf numFmtId="14" fontId="40" fillId="0" borderId="126" xfId="0" applyNumberFormat="1" applyFont="1" applyBorder="1" applyAlignment="1">
      <alignment horizontal="center" vertical="center" wrapText="1"/>
    </xf>
    <xf numFmtId="0" fontId="40" fillId="0" borderId="0" xfId="0" applyFont="1" applyAlignment="1">
      <alignment horizontal="center" vertical="center"/>
    </xf>
    <xf numFmtId="0" fontId="41" fillId="22" borderId="117" xfId="0" applyFont="1" applyFill="1" applyBorder="1" applyAlignment="1">
      <alignment horizontal="center" vertical="center" wrapText="1"/>
    </xf>
    <xf numFmtId="0" fontId="71" fillId="11" borderId="46" xfId="1" applyFont="1" applyFill="1" applyBorder="1" applyAlignment="1">
      <alignment horizontal="center" vertical="center" wrapText="1"/>
    </xf>
    <xf numFmtId="0" fontId="76" fillId="14" borderId="46" xfId="0" applyFont="1" applyFill="1" applyBorder="1" applyAlignment="1">
      <alignment horizontal="left" vertical="center" wrapText="1"/>
    </xf>
    <xf numFmtId="0" fontId="76" fillId="14" borderId="46" xfId="0" applyFont="1" applyFill="1" applyBorder="1" applyAlignment="1">
      <alignment horizontal="center" vertical="center" wrapText="1"/>
    </xf>
    <xf numFmtId="0" fontId="76" fillId="11" borderId="55" xfId="0" applyFont="1" applyFill="1" applyBorder="1" applyAlignment="1">
      <alignment horizontal="left" vertical="center" wrapText="1"/>
    </xf>
    <xf numFmtId="0" fontId="76" fillId="11" borderId="46" xfId="0" applyFont="1" applyFill="1" applyBorder="1" applyAlignment="1">
      <alignment horizontal="center" vertical="center" wrapText="1"/>
    </xf>
    <xf numFmtId="0" fontId="40" fillId="58" borderId="112" xfId="0" applyFont="1" applyFill="1" applyBorder="1" applyAlignment="1">
      <alignment horizontal="left" vertical="center" wrapText="1"/>
    </xf>
    <xf numFmtId="0" fontId="40" fillId="58" borderId="114" xfId="0" applyFont="1" applyFill="1" applyBorder="1" applyAlignment="1">
      <alignment horizontal="left" vertical="center" wrapText="1"/>
    </xf>
    <xf numFmtId="0" fontId="40" fillId="58" borderId="119" xfId="0" applyFont="1" applyFill="1" applyBorder="1" applyAlignment="1">
      <alignment horizontal="left" vertical="center" wrapText="1"/>
    </xf>
    <xf numFmtId="0" fontId="42" fillId="59" borderId="46" xfId="0" applyFont="1" applyFill="1" applyBorder="1" applyAlignment="1">
      <alignment horizontal="center" vertical="center" wrapText="1"/>
    </xf>
    <xf numFmtId="0" fontId="37" fillId="32" borderId="46" xfId="0" applyFont="1" applyFill="1" applyBorder="1" applyAlignment="1">
      <alignment horizontal="center" vertical="center" wrapText="1"/>
    </xf>
    <xf numFmtId="0" fontId="35" fillId="33" borderId="46" xfId="1" applyFont="1" applyFill="1" applyBorder="1" applyAlignment="1">
      <alignment horizontal="left" vertical="center" wrapText="1"/>
    </xf>
    <xf numFmtId="0" fontId="35" fillId="32" borderId="46" xfId="1" applyFont="1" applyFill="1" applyBorder="1" applyAlignment="1">
      <alignment horizontal="center" vertical="center" wrapText="1"/>
    </xf>
    <xf numFmtId="9" fontId="41" fillId="33" borderId="120" xfId="0" applyNumberFormat="1" applyFont="1" applyFill="1" applyBorder="1" applyAlignment="1">
      <alignment horizontal="center" vertical="center" wrapText="1"/>
    </xf>
    <xf numFmtId="9" fontId="40" fillId="33" borderId="46" xfId="0" applyNumberFormat="1" applyFont="1" applyFill="1" applyBorder="1" applyAlignment="1">
      <alignment vertical="center" wrapText="1"/>
    </xf>
    <xf numFmtId="14" fontId="40" fillId="33" borderId="46" xfId="0" applyNumberFormat="1" applyFont="1" applyFill="1" applyBorder="1" applyAlignment="1">
      <alignment vertical="center" wrapText="1"/>
    </xf>
    <xf numFmtId="14" fontId="40" fillId="33" borderId="46" xfId="0" applyNumberFormat="1" applyFont="1" applyFill="1" applyBorder="1" applyAlignment="1">
      <alignment horizontal="left" vertical="center" wrapText="1"/>
    </xf>
    <xf numFmtId="14" fontId="40" fillId="33" borderId="100" xfId="0" applyNumberFormat="1" applyFont="1" applyFill="1" applyBorder="1" applyAlignment="1">
      <alignment horizontal="center" vertical="center"/>
    </xf>
    <xf numFmtId="14" fontId="40" fillId="33" borderId="51" xfId="0" applyNumberFormat="1" applyFont="1" applyFill="1" applyBorder="1" applyAlignment="1">
      <alignment horizontal="center" vertical="center"/>
    </xf>
    <xf numFmtId="0" fontId="40" fillId="33" borderId="114" xfId="0" applyFont="1" applyFill="1" applyBorder="1" applyAlignment="1">
      <alignment horizontal="left" vertical="center" wrapText="1"/>
    </xf>
    <xf numFmtId="0" fontId="40" fillId="33" borderId="46" xfId="0" applyFont="1" applyFill="1" applyBorder="1" applyAlignment="1">
      <alignment horizontal="center" vertical="center" wrapText="1"/>
    </xf>
    <xf numFmtId="0" fontId="35" fillId="0" borderId="34" xfId="14" applyFont="1" applyBorder="1" applyAlignment="1">
      <alignment horizontal="left" vertical="center" wrapText="1"/>
    </xf>
    <xf numFmtId="0" fontId="42" fillId="0" borderId="34" xfId="14" applyFont="1" applyBorder="1" applyAlignment="1">
      <alignment vertical="center"/>
    </xf>
    <xf numFmtId="0" fontId="37" fillId="24" borderId="34" xfId="14" applyFont="1" applyFill="1" applyBorder="1" applyAlignment="1">
      <alignment horizontal="center" vertical="center" wrapText="1"/>
    </xf>
    <xf numFmtId="0" fontId="39" fillId="0" borderId="2" xfId="14" applyFont="1" applyBorder="1" applyAlignment="1">
      <alignment horizontal="left" vertical="center" wrapText="1"/>
    </xf>
    <xf numFmtId="0" fontId="65" fillId="0" borderId="3" xfId="14" applyFont="1" applyBorder="1" applyAlignment="1">
      <alignment vertical="center"/>
    </xf>
    <xf numFmtId="0" fontId="39" fillId="0" borderId="30" xfId="14" applyFont="1" applyBorder="1" applyAlignment="1">
      <alignment horizontal="left" vertical="center" wrapText="1"/>
    </xf>
    <xf numFmtId="0" fontId="65" fillId="0" borderId="35" xfId="14" applyFont="1" applyBorder="1" applyAlignment="1">
      <alignment vertical="center"/>
    </xf>
    <xf numFmtId="0" fontId="39" fillId="0" borderId="6" xfId="14" applyFont="1" applyBorder="1" applyAlignment="1">
      <alignment horizontal="left" vertical="center" wrapText="1"/>
    </xf>
    <xf numFmtId="0" fontId="65" fillId="0" borderId="7" xfId="14" applyFont="1" applyBorder="1" applyAlignment="1">
      <alignment vertical="center"/>
    </xf>
    <xf numFmtId="0" fontId="67" fillId="11" borderId="39" xfId="14" applyFont="1" applyFill="1" applyAlignment="1">
      <alignment horizontal="left" vertical="center" wrapText="1"/>
    </xf>
    <xf numFmtId="0" fontId="33" fillId="4" borderId="54" xfId="0" applyFont="1" applyFill="1" applyBorder="1" applyAlignment="1">
      <alignment horizontal="center" vertical="center" wrapText="1"/>
    </xf>
    <xf numFmtId="0" fontId="37" fillId="24" borderId="54" xfId="0" applyFont="1" applyFill="1" applyBorder="1" applyAlignment="1">
      <alignment horizontal="center" vertical="center" wrapText="1"/>
    </xf>
    <xf numFmtId="0" fontId="68" fillId="0" borderId="46" xfId="0" applyFont="1" applyBorder="1" applyAlignment="1">
      <alignment horizontal="center" vertical="center" wrapText="1"/>
    </xf>
    <xf numFmtId="0" fontId="37" fillId="24" borderId="46" xfId="0" applyFont="1" applyFill="1" applyBorder="1" applyAlignment="1">
      <alignment horizontal="center" vertical="center" textRotation="90" wrapText="1"/>
    </xf>
    <xf numFmtId="0" fontId="37" fillId="24" borderId="46" xfId="0" applyFont="1" applyFill="1" applyBorder="1" applyAlignment="1">
      <alignment horizontal="center" vertical="center" wrapText="1"/>
    </xf>
    <xf numFmtId="0" fontId="38" fillId="23" borderId="54" xfId="0" applyFont="1" applyFill="1" applyBorder="1" applyAlignment="1">
      <alignment horizontal="center" vertical="center" wrapText="1"/>
    </xf>
    <xf numFmtId="0" fontId="37" fillId="27" borderId="46" xfId="0" applyFont="1" applyFill="1" applyBorder="1" applyAlignment="1">
      <alignment horizontal="center" vertical="center" wrapText="1"/>
    </xf>
    <xf numFmtId="0" fontId="37" fillId="25" borderId="46" xfId="0" applyFont="1" applyFill="1" applyBorder="1" applyAlignment="1">
      <alignment horizontal="center" vertical="center" textRotation="90" wrapText="1"/>
    </xf>
    <xf numFmtId="0" fontId="41" fillId="0" borderId="113" xfId="0" applyFont="1" applyBorder="1" applyAlignment="1">
      <alignment horizontal="center" vertical="center" wrapText="1"/>
    </xf>
    <xf numFmtId="0" fontId="41" fillId="0" borderId="115" xfId="0" applyFont="1" applyBorder="1" applyAlignment="1">
      <alignment horizontal="center" vertical="center" wrapText="1"/>
    </xf>
    <xf numFmtId="0" fontId="41" fillId="0" borderId="129"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50" xfId="0" applyFont="1" applyBorder="1" applyAlignment="1">
      <alignment horizontal="center" vertical="center" wrapText="1"/>
    </xf>
    <xf numFmtId="0" fontId="40" fillId="0" borderId="53" xfId="0" applyFont="1" applyBorder="1" applyAlignment="1">
      <alignment horizontal="center" vertical="center" wrapText="1"/>
    </xf>
    <xf numFmtId="0" fontId="41" fillId="0" borderId="116" xfId="0" applyFont="1" applyBorder="1" applyAlignment="1">
      <alignment horizontal="center" vertical="center" wrapText="1"/>
    </xf>
    <xf numFmtId="0" fontId="40" fillId="0" borderId="117" xfId="0" applyFont="1" applyBorder="1" applyAlignment="1">
      <alignment horizontal="center" vertical="center" wrapText="1"/>
    </xf>
    <xf numFmtId="0" fontId="41" fillId="0" borderId="120" xfId="0" applyFont="1" applyBorder="1" applyAlignment="1">
      <alignment horizontal="center" vertical="center" wrapText="1"/>
    </xf>
    <xf numFmtId="0" fontId="40" fillId="0" borderId="46" xfId="0" applyFont="1" applyBorder="1" applyAlignment="1">
      <alignment horizontal="left" vertical="center" wrapText="1"/>
    </xf>
    <xf numFmtId="0" fontId="41" fillId="0" borderId="108" xfId="0" applyFont="1" applyBorder="1" applyAlignment="1">
      <alignment horizontal="center" vertical="center" wrapText="1"/>
    </xf>
    <xf numFmtId="0" fontId="40" fillId="0" borderId="109" xfId="0" applyFont="1" applyBorder="1" applyAlignment="1">
      <alignment horizontal="left" vertical="center" wrapText="1"/>
    </xf>
    <xf numFmtId="0" fontId="41" fillId="0" borderId="138" xfId="0" applyFont="1" applyBorder="1" applyAlignment="1">
      <alignment horizontal="center" vertical="center" wrapText="1"/>
    </xf>
    <xf numFmtId="0" fontId="66" fillId="11" borderId="100" xfId="0" applyFont="1" applyFill="1" applyBorder="1" applyAlignment="1">
      <alignment horizontal="center" vertical="center" wrapText="1"/>
    </xf>
    <xf numFmtId="0" fontId="66" fillId="11" borderId="46" xfId="0" applyFont="1" applyFill="1" applyBorder="1" applyAlignment="1">
      <alignment horizontal="center" vertical="center" wrapText="1"/>
    </xf>
    <xf numFmtId="0" fontId="41" fillId="0" borderId="134" xfId="0" applyFont="1" applyBorder="1" applyAlignment="1">
      <alignment horizontal="center" vertical="center" wrapText="1"/>
    </xf>
    <xf numFmtId="0" fontId="41" fillId="0" borderId="136" xfId="0" applyFont="1" applyBorder="1" applyAlignment="1">
      <alignment horizontal="center" vertical="center" wrapText="1"/>
    </xf>
    <xf numFmtId="0" fontId="66" fillId="11" borderId="104" xfId="0" applyFont="1" applyFill="1" applyBorder="1" applyAlignment="1">
      <alignment horizontal="center" vertical="center" wrapText="1"/>
    </xf>
    <xf numFmtId="0" fontId="66" fillId="11" borderId="102" xfId="0" applyFont="1" applyFill="1" applyBorder="1" applyAlignment="1">
      <alignment horizontal="center" vertical="center" wrapText="1"/>
    </xf>
    <xf numFmtId="0" fontId="41" fillId="0" borderId="137" xfId="0" applyFont="1" applyBorder="1" applyAlignment="1">
      <alignment horizontal="center" vertical="center" wrapText="1"/>
    </xf>
    <xf numFmtId="0" fontId="66" fillId="11" borderId="128" xfId="0" applyFont="1" applyFill="1" applyBorder="1" applyAlignment="1">
      <alignment horizontal="center" vertical="center" wrapText="1"/>
    </xf>
    <xf numFmtId="0" fontId="66" fillId="11" borderId="50" xfId="0" applyFont="1" applyFill="1" applyBorder="1" applyAlignment="1">
      <alignment horizontal="center" vertical="center" wrapText="1"/>
    </xf>
    <xf numFmtId="0" fontId="74" fillId="57" borderId="123" xfId="0" applyFont="1" applyFill="1" applyBorder="1" applyAlignment="1">
      <alignment horizontal="center" vertical="center"/>
    </xf>
    <xf numFmtId="0" fontId="74" fillId="57" borderId="53" xfId="0" applyFont="1" applyFill="1" applyBorder="1" applyAlignment="1">
      <alignment horizontal="center" vertical="center"/>
    </xf>
    <xf numFmtId="0" fontId="74" fillId="0" borderId="123" xfId="0" applyFont="1" applyBorder="1" applyAlignment="1">
      <alignment horizontal="center" vertical="center" wrapText="1"/>
    </xf>
    <xf numFmtId="0" fontId="74" fillId="0" borderId="53" xfId="0" applyFont="1" applyBorder="1" applyAlignment="1">
      <alignment horizontal="center" vertical="center" wrapText="1"/>
    </xf>
    <xf numFmtId="0" fontId="66" fillId="11" borderId="47" xfId="0" applyFont="1" applyFill="1" applyBorder="1" applyAlignment="1">
      <alignment horizontal="center" vertical="center" wrapText="1"/>
    </xf>
    <xf numFmtId="0" fontId="70" fillId="2" borderId="138" xfId="0" applyFont="1" applyFill="1" applyBorder="1" applyAlignment="1">
      <alignment horizontal="center" vertical="center" wrapText="1"/>
    </xf>
    <xf numFmtId="0" fontId="70" fillId="2" borderId="145" xfId="0" applyFont="1" applyFill="1" applyBorder="1" applyAlignment="1">
      <alignment horizontal="center" vertical="center" wrapText="1"/>
    </xf>
    <xf numFmtId="0" fontId="66" fillId="11" borderId="140" xfId="0" applyFont="1" applyFill="1" applyBorder="1" applyAlignment="1">
      <alignment horizontal="center" vertical="center" wrapText="1"/>
    </xf>
    <xf numFmtId="9" fontId="40" fillId="11" borderId="47" xfId="0" applyNumberFormat="1" applyFont="1" applyFill="1" applyBorder="1" applyAlignment="1">
      <alignment horizontal="center" vertical="center" wrapText="1"/>
    </xf>
    <xf numFmtId="9" fontId="40" fillId="11" borderId="50" xfId="0" applyNumberFormat="1" applyFont="1" applyFill="1" applyBorder="1" applyAlignment="1">
      <alignment horizontal="center" vertical="center" wrapText="1"/>
    </xf>
    <xf numFmtId="9" fontId="40" fillId="11" borderId="53" xfId="0" applyNumberFormat="1" applyFont="1" applyFill="1" applyBorder="1" applyAlignment="1">
      <alignment horizontal="center" vertical="center" wrapText="1"/>
    </xf>
    <xf numFmtId="9" fontId="41" fillId="11" borderId="113" xfId="0" applyNumberFormat="1" applyFont="1" applyFill="1" applyBorder="1" applyAlignment="1">
      <alignment horizontal="center" vertical="center" wrapText="1"/>
    </xf>
    <xf numFmtId="9" fontId="41" fillId="11" borderId="115" xfId="0" applyNumberFormat="1" applyFont="1" applyFill="1" applyBorder="1" applyAlignment="1">
      <alignment horizontal="center" vertical="center" wrapText="1"/>
    </xf>
    <xf numFmtId="9" fontId="41" fillId="11" borderId="129" xfId="0" applyNumberFormat="1" applyFont="1" applyFill="1" applyBorder="1" applyAlignment="1">
      <alignment horizontal="center" vertical="center" wrapText="1"/>
    </xf>
    <xf numFmtId="0" fontId="41" fillId="0" borderId="47" xfId="0" applyFont="1" applyBorder="1" applyAlignment="1">
      <alignment horizontal="center" vertical="center" wrapText="1"/>
    </xf>
    <xf numFmtId="0" fontId="41" fillId="0" borderId="50" xfId="0" applyFont="1" applyBorder="1" applyAlignment="1">
      <alignment horizontal="center" vertical="center" wrapText="1"/>
    </xf>
    <xf numFmtId="0" fontId="41" fillId="0" borderId="122" xfId="0" applyFont="1" applyBorder="1" applyAlignment="1">
      <alignment horizontal="center" vertical="center" wrapText="1"/>
    </xf>
    <xf numFmtId="0" fontId="41" fillId="0" borderId="123" xfId="0" applyFont="1" applyBorder="1" applyAlignment="1">
      <alignment horizontal="center" vertical="center" wrapText="1"/>
    </xf>
    <xf numFmtId="0" fontId="41" fillId="0" borderId="117" xfId="0" applyFont="1" applyBorder="1" applyAlignment="1">
      <alignment horizontal="center" vertical="center" wrapText="1"/>
    </xf>
    <xf numFmtId="0" fontId="41" fillId="11" borderId="108" xfId="0" applyFont="1" applyFill="1" applyBorder="1" applyAlignment="1">
      <alignment horizontal="center" vertical="center" wrapText="1"/>
    </xf>
    <xf numFmtId="0" fontId="41" fillId="11" borderId="120" xfId="0" applyFont="1" applyFill="1" applyBorder="1" applyAlignment="1">
      <alignment horizontal="center" vertical="center" wrapText="1"/>
    </xf>
    <xf numFmtId="0" fontId="41" fillId="11" borderId="121" xfId="0" applyFont="1" applyFill="1" applyBorder="1" applyAlignment="1">
      <alignment horizontal="center" vertical="center" wrapText="1"/>
    </xf>
    <xf numFmtId="0" fontId="41" fillId="11" borderId="109" xfId="0" applyFont="1" applyFill="1" applyBorder="1" applyAlignment="1">
      <alignment horizontal="center" vertical="center" wrapText="1"/>
    </xf>
    <xf numFmtId="0" fontId="41" fillId="11" borderId="46" xfId="0" applyFont="1" applyFill="1" applyBorder="1" applyAlignment="1">
      <alignment horizontal="center" vertical="center" wrapText="1"/>
    </xf>
    <xf numFmtId="0" fontId="41" fillId="11" borderId="118" xfId="0" applyFont="1" applyFill="1" applyBorder="1" applyAlignment="1">
      <alignment horizontal="center" vertical="center" wrapText="1"/>
    </xf>
    <xf numFmtId="0" fontId="41" fillId="0" borderId="121" xfId="0" applyFont="1" applyBorder="1" applyAlignment="1">
      <alignment horizontal="center" vertical="center" wrapText="1"/>
    </xf>
    <xf numFmtId="0" fontId="41" fillId="0" borderId="109" xfId="0" applyFont="1" applyBorder="1" applyAlignment="1">
      <alignment horizontal="center" vertical="center" wrapText="1"/>
    </xf>
    <xf numFmtId="0" fontId="41" fillId="0" borderId="118" xfId="0" applyFont="1" applyBorder="1" applyAlignment="1">
      <alignment horizontal="center" vertical="center" wrapText="1"/>
    </xf>
    <xf numFmtId="0" fontId="41" fillId="11" borderId="123" xfId="0" applyFont="1" applyFill="1" applyBorder="1" applyAlignment="1">
      <alignment horizontal="center" vertical="center" wrapText="1"/>
    </xf>
    <xf numFmtId="0" fontId="41" fillId="11" borderId="50" xfId="0" applyFont="1" applyFill="1" applyBorder="1" applyAlignment="1">
      <alignment horizontal="center" vertical="center" wrapText="1"/>
    </xf>
    <xf numFmtId="0" fontId="41" fillId="11" borderId="117" xfId="0" applyFont="1" applyFill="1" applyBorder="1" applyAlignment="1">
      <alignment horizontal="center" vertical="center" wrapText="1"/>
    </xf>
    <xf numFmtId="0" fontId="41" fillId="11" borderId="122" xfId="0" applyFont="1" applyFill="1" applyBorder="1" applyAlignment="1">
      <alignment horizontal="center" vertical="center" wrapText="1"/>
    </xf>
    <xf numFmtId="0" fontId="41" fillId="11" borderId="115" xfId="0" applyFont="1" applyFill="1" applyBorder="1" applyAlignment="1">
      <alignment horizontal="center" vertical="center" wrapText="1"/>
    </xf>
    <xf numFmtId="0" fontId="41" fillId="11" borderId="116" xfId="0" applyFont="1" applyFill="1" applyBorder="1" applyAlignment="1">
      <alignment horizontal="center" vertical="center" wrapText="1"/>
    </xf>
    <xf numFmtId="0" fontId="41" fillId="51" borderId="139" xfId="0" applyFont="1" applyFill="1" applyBorder="1" applyAlignment="1">
      <alignment horizontal="center" vertical="center"/>
    </xf>
    <xf numFmtId="0" fontId="41" fillId="51" borderId="124" xfId="0" applyFont="1" applyFill="1" applyBorder="1" applyAlignment="1">
      <alignment horizontal="center" vertical="center"/>
    </xf>
    <xf numFmtId="0" fontId="40" fillId="13" borderId="110" xfId="0" applyFont="1" applyFill="1" applyBorder="1" applyAlignment="1">
      <alignment horizontal="center" vertical="center" wrapText="1"/>
    </xf>
    <xf numFmtId="0" fontId="40" fillId="13" borderId="111" xfId="0" applyFont="1" applyFill="1" applyBorder="1" applyAlignment="1">
      <alignment horizontal="center" vertical="center" wrapText="1"/>
    </xf>
    <xf numFmtId="0" fontId="66" fillId="2" borderId="47" xfId="0" applyFont="1" applyFill="1" applyBorder="1" applyAlignment="1">
      <alignment horizontal="center" vertical="center" wrapText="1"/>
    </xf>
    <xf numFmtId="0" fontId="66" fillId="2" borderId="50" xfId="0" applyFont="1" applyFill="1" applyBorder="1" applyAlignment="1">
      <alignment horizontal="center" vertical="center" wrapText="1"/>
    </xf>
    <xf numFmtId="0" fontId="66" fillId="2" borderId="53" xfId="0" applyFont="1" applyFill="1" applyBorder="1" applyAlignment="1">
      <alignment horizontal="center" vertical="center" wrapText="1"/>
    </xf>
    <xf numFmtId="0" fontId="70" fillId="2" borderId="144" xfId="0" applyFont="1" applyFill="1" applyBorder="1" applyAlignment="1">
      <alignment horizontal="center" vertical="center" wrapText="1"/>
    </xf>
    <xf numFmtId="0" fontId="70" fillId="2" borderId="134" xfId="0" applyFont="1" applyFill="1" applyBorder="1" applyAlignment="1">
      <alignment horizontal="center" vertical="center" wrapText="1"/>
    </xf>
    <xf numFmtId="0" fontId="66" fillId="11" borderId="101" xfId="0" applyFont="1" applyFill="1" applyBorder="1" applyAlignment="1">
      <alignment horizontal="center" vertical="center" wrapText="1"/>
    </xf>
    <xf numFmtId="0" fontId="70" fillId="2" borderId="113" xfId="0" applyFont="1" applyFill="1" applyBorder="1" applyAlignment="1">
      <alignment horizontal="center" vertical="center" wrapText="1"/>
    </xf>
    <xf numFmtId="0" fontId="70" fillId="2" borderId="115" xfId="0" applyFont="1" applyFill="1" applyBorder="1" applyAlignment="1">
      <alignment horizontal="center" vertical="center" wrapText="1"/>
    </xf>
    <xf numFmtId="0" fontId="70" fillId="2" borderId="129" xfId="0" applyFont="1" applyFill="1" applyBorder="1" applyAlignment="1">
      <alignment horizontal="center" vertical="center" wrapText="1"/>
    </xf>
    <xf numFmtId="0" fontId="70" fillId="2" borderId="143" xfId="0" applyFont="1" applyFill="1" applyBorder="1" applyAlignment="1">
      <alignment horizontal="center" vertical="center" wrapText="1"/>
    </xf>
    <xf numFmtId="0" fontId="40" fillId="0" borderId="100" xfId="0" applyFont="1" applyBorder="1" applyAlignment="1">
      <alignment horizontal="center" vertical="center" wrapText="1"/>
    </xf>
    <xf numFmtId="0" fontId="40" fillId="0" borderId="101" xfId="0" applyFont="1" applyBorder="1" applyAlignment="1">
      <alignment horizontal="center" vertical="center" wrapText="1"/>
    </xf>
    <xf numFmtId="0" fontId="31" fillId="27" borderId="46" xfId="0" applyFont="1" applyFill="1" applyBorder="1" applyAlignment="1">
      <alignment horizontal="center" vertical="center" wrapText="1"/>
    </xf>
    <xf numFmtId="0" fontId="31" fillId="24" borderId="46" xfId="0" applyFont="1" applyFill="1" applyBorder="1" applyAlignment="1">
      <alignment horizontal="center" vertical="center" wrapText="1"/>
    </xf>
    <xf numFmtId="0" fontId="32" fillId="25" borderId="46" xfId="0" applyFont="1" applyFill="1" applyBorder="1" applyAlignment="1">
      <alignment horizontal="center" wrapText="1"/>
    </xf>
    <xf numFmtId="0" fontId="36" fillId="5" borderId="54" xfId="0" applyFont="1" applyFill="1" applyBorder="1" applyAlignment="1">
      <alignment horizontal="center" vertical="center" wrapText="1"/>
    </xf>
    <xf numFmtId="0" fontId="36" fillId="5" borderId="55" xfId="0" applyFont="1" applyFill="1" applyBorder="1" applyAlignment="1">
      <alignment horizontal="center" vertical="center" wrapText="1"/>
    </xf>
    <xf numFmtId="0" fontId="36" fillId="5" borderId="49" xfId="0" applyFont="1" applyFill="1" applyBorder="1" applyAlignment="1">
      <alignment horizontal="center" vertical="center" wrapText="1"/>
    </xf>
    <xf numFmtId="0" fontId="31" fillId="25" borderId="46" xfId="0" applyFont="1" applyFill="1" applyBorder="1" applyAlignment="1">
      <alignment horizontal="center" vertical="center" textRotation="90" wrapText="1"/>
    </xf>
    <xf numFmtId="0" fontId="31" fillId="24" borderId="46" xfId="0" applyFont="1" applyFill="1" applyBorder="1" applyAlignment="1">
      <alignment horizontal="center" vertical="center" textRotation="90" wrapText="1"/>
    </xf>
    <xf numFmtId="0" fontId="32" fillId="25" borderId="46" xfId="0" applyFont="1" applyFill="1" applyBorder="1" applyAlignment="1">
      <alignment horizontal="center" vertical="center" textRotation="90" wrapText="1"/>
    </xf>
    <xf numFmtId="0" fontId="32" fillId="25" borderId="46" xfId="0" applyFont="1" applyFill="1" applyBorder="1" applyAlignment="1">
      <alignment horizontal="center" vertical="center" wrapText="1"/>
    </xf>
    <xf numFmtId="0" fontId="31" fillId="24" borderId="76" xfId="12" applyFont="1" applyFill="1" applyBorder="1" applyAlignment="1">
      <alignment horizontal="center" vertical="center" wrapText="1"/>
    </xf>
    <xf numFmtId="0" fontId="42" fillId="25" borderId="79" xfId="12" applyFont="1" applyFill="1" applyBorder="1" applyAlignment="1">
      <alignment horizontal="center" vertical="center"/>
    </xf>
    <xf numFmtId="0" fontId="31" fillId="26" borderId="77" xfId="12" applyFont="1" applyFill="1" applyBorder="1" applyAlignment="1">
      <alignment horizontal="center" vertical="center" wrapText="1"/>
    </xf>
    <xf numFmtId="0" fontId="37" fillId="28" borderId="77" xfId="12" applyFont="1" applyFill="1" applyBorder="1" applyAlignment="1">
      <alignment horizontal="center" vertical="center"/>
    </xf>
    <xf numFmtId="0" fontId="37" fillId="28" borderId="78" xfId="12" applyFont="1" applyFill="1" applyBorder="1" applyAlignment="1">
      <alignment horizontal="center" vertical="center"/>
    </xf>
    <xf numFmtId="0" fontId="35" fillId="0" borderId="10" xfId="14" applyFont="1" applyBorder="1" applyAlignment="1">
      <alignment horizontal="center" vertical="center"/>
    </xf>
    <xf numFmtId="0" fontId="42" fillId="0" borderId="43" xfId="14" applyFont="1" applyBorder="1"/>
    <xf numFmtId="0" fontId="42" fillId="0" borderId="11" xfId="14" applyFont="1" applyBorder="1"/>
    <xf numFmtId="0" fontId="34" fillId="0" borderId="10" xfId="14" applyFont="1" applyBorder="1" applyAlignment="1">
      <alignment horizontal="left" vertical="center" wrapText="1"/>
    </xf>
    <xf numFmtId="0" fontId="61" fillId="0" borderId="39" xfId="12" applyFont="1" applyAlignment="1">
      <alignment horizontal="center" vertical="center" wrapText="1"/>
    </xf>
    <xf numFmtId="0" fontId="42" fillId="0" borderId="42" xfId="12" applyFont="1" applyBorder="1" applyAlignment="1">
      <alignment horizontal="center" vertical="center"/>
    </xf>
    <xf numFmtId="0" fontId="40" fillId="0" borderId="74" xfId="12" applyFont="1" applyBorder="1" applyAlignment="1">
      <alignment horizontal="left" vertical="center" wrapText="1"/>
    </xf>
    <xf numFmtId="0" fontId="66" fillId="0" borderId="39" xfId="12" applyFont="1" applyAlignment="1">
      <alignment horizontal="left" vertical="center"/>
    </xf>
    <xf numFmtId="0" fontId="38" fillId="24" borderId="39" xfId="12" applyFont="1" applyFill="1" applyAlignment="1">
      <alignment horizontal="center" vertical="center" wrapText="1"/>
    </xf>
    <xf numFmtId="0" fontId="37" fillId="24" borderId="23" xfId="14" applyFont="1" applyFill="1" applyBorder="1" applyAlignment="1">
      <alignment horizontal="center" vertical="center"/>
    </xf>
    <xf numFmtId="0" fontId="42" fillId="25" borderId="24" xfId="14" applyFont="1" applyFill="1" applyBorder="1"/>
    <xf numFmtId="0" fontId="42" fillId="25" borderId="25" xfId="14" applyFont="1" applyFill="1" applyBorder="1"/>
    <xf numFmtId="0" fontId="37" fillId="24" borderId="10" xfId="14" applyFont="1" applyFill="1" applyBorder="1" applyAlignment="1">
      <alignment horizontal="center" vertical="center"/>
    </xf>
    <xf numFmtId="0" fontId="42" fillId="25" borderId="43" xfId="14" applyFont="1" applyFill="1" applyBorder="1"/>
    <xf numFmtId="0" fontId="42" fillId="25" borderId="11" xfId="14" applyFont="1" applyFill="1" applyBorder="1"/>
    <xf numFmtId="0" fontId="35" fillId="0" borderId="23" xfId="14" applyFont="1" applyBorder="1" applyAlignment="1">
      <alignment horizontal="center" vertical="center"/>
    </xf>
    <xf numFmtId="0" fontId="42" fillId="0" borderId="24" xfId="14" applyFont="1" applyBorder="1"/>
    <xf numFmtId="0" fontId="42" fillId="0" borderId="25" xfId="14" applyFont="1" applyBorder="1"/>
    <xf numFmtId="0" fontId="42" fillId="0" borderId="8" xfId="14" applyFont="1" applyBorder="1"/>
    <xf numFmtId="0" fontId="35" fillId="0" borderId="39" xfId="14" applyFont="1"/>
    <xf numFmtId="0" fontId="42" fillId="0" borderId="9" xfId="14" applyFont="1" applyBorder="1"/>
    <xf numFmtId="0" fontId="42" fillId="0" borderId="18" xfId="14" applyFont="1" applyBorder="1"/>
    <xf numFmtId="0" fontId="42" fillId="0" borderId="34" xfId="14" applyFont="1" applyBorder="1"/>
    <xf numFmtId="0" fontId="42" fillId="0" borderId="19" xfId="14" applyFont="1" applyBorder="1"/>
    <xf numFmtId="0" fontId="35" fillId="0" borderId="23" xfId="14" applyFont="1" applyBorder="1" applyAlignment="1">
      <alignment horizontal="left" vertical="center" wrapText="1"/>
    </xf>
    <xf numFmtId="0" fontId="31" fillId="48" borderId="88" xfId="0" applyFont="1" applyFill="1" applyBorder="1" applyAlignment="1">
      <alignment horizontal="center" vertical="center" wrapText="1"/>
    </xf>
    <xf numFmtId="0" fontId="42" fillId="49" borderId="90" xfId="0" applyFont="1" applyFill="1" applyBorder="1" applyAlignment="1">
      <alignment vertical="center"/>
    </xf>
    <xf numFmtId="0" fontId="31" fillId="48" borderId="44" xfId="0" applyFont="1" applyFill="1" applyBorder="1" applyAlignment="1">
      <alignment horizontal="center" vertical="center" wrapText="1"/>
    </xf>
    <xf numFmtId="0" fontId="42" fillId="49" borderId="29" xfId="0" applyFont="1" applyFill="1" applyBorder="1" applyAlignment="1">
      <alignment vertical="center"/>
    </xf>
    <xf numFmtId="0" fontId="31" fillId="48" borderId="2" xfId="0" applyFont="1" applyFill="1" applyBorder="1" applyAlignment="1">
      <alignment horizontal="center" vertical="center" wrapText="1"/>
    </xf>
    <xf numFmtId="0" fontId="42" fillId="49" borderId="45" xfId="0" applyFont="1" applyFill="1" applyBorder="1" applyAlignment="1">
      <alignment vertical="center"/>
    </xf>
    <xf numFmtId="0" fontId="38" fillId="46" borderId="86" xfId="0" applyFont="1" applyFill="1" applyBorder="1" applyAlignment="1">
      <alignment horizontal="center" vertical="center" wrapText="1"/>
    </xf>
    <xf numFmtId="0" fontId="38" fillId="46" borderId="87" xfId="0" applyFont="1" applyFill="1" applyBorder="1" applyAlignment="1">
      <alignment horizontal="center" vertical="center" wrapText="1"/>
    </xf>
    <xf numFmtId="0" fontId="31" fillId="49" borderId="89" xfId="0" applyFont="1" applyFill="1" applyBorder="1" applyAlignment="1">
      <alignment horizontal="center" vertical="center" wrapText="1"/>
    </xf>
    <xf numFmtId="0" fontId="42" fillId="49" borderId="91" xfId="0" applyFont="1" applyFill="1" applyBorder="1" applyAlignment="1">
      <alignment vertical="center"/>
    </xf>
    <xf numFmtId="0" fontId="42" fillId="49" borderId="45" xfId="0" applyFont="1" applyFill="1" applyBorder="1" applyAlignment="1">
      <alignment horizontal="center" vertical="center"/>
    </xf>
    <xf numFmtId="0" fontId="37" fillId="49" borderId="44" xfId="0" applyFont="1" applyFill="1" applyBorder="1" applyAlignment="1">
      <alignment horizontal="center" vertical="center" wrapText="1"/>
    </xf>
    <xf numFmtId="0" fontId="37" fillId="49" borderId="29" xfId="0" applyFont="1" applyFill="1" applyBorder="1" applyAlignment="1">
      <alignment horizontal="center" vertical="center" wrapText="1"/>
    </xf>
    <xf numFmtId="0" fontId="31" fillId="49" borderId="44" xfId="0" applyFont="1" applyFill="1" applyBorder="1" applyAlignment="1">
      <alignment horizontal="center" vertical="center" wrapText="1"/>
    </xf>
    <xf numFmtId="0" fontId="47" fillId="25" borderId="56" xfId="0" applyFont="1" applyFill="1" applyBorder="1" applyAlignment="1">
      <alignment horizontal="center" vertical="center" wrapText="1"/>
    </xf>
    <xf numFmtId="0" fontId="47" fillId="25" borderId="57" xfId="0" applyFont="1" applyFill="1" applyBorder="1" applyAlignment="1">
      <alignment horizontal="center" vertical="center" wrapText="1"/>
    </xf>
    <xf numFmtId="0" fontId="47" fillId="25" borderId="58" xfId="0" applyFont="1" applyFill="1" applyBorder="1" applyAlignment="1">
      <alignment horizontal="center" vertical="center" wrapText="1"/>
    </xf>
    <xf numFmtId="0" fontId="47" fillId="25" borderId="59" xfId="0" applyFont="1" applyFill="1" applyBorder="1" applyAlignment="1">
      <alignment horizontal="center" vertical="center" wrapText="1"/>
    </xf>
    <xf numFmtId="0" fontId="47" fillId="25" borderId="60" xfId="0" applyFont="1" applyFill="1" applyBorder="1" applyAlignment="1">
      <alignment horizontal="center" vertical="center" wrapText="1"/>
    </xf>
    <xf numFmtId="0" fontId="47" fillId="25" borderId="61" xfId="0" applyFont="1" applyFill="1" applyBorder="1" applyAlignment="1">
      <alignment horizontal="center" vertical="center" wrapText="1"/>
    </xf>
    <xf numFmtId="0" fontId="47" fillId="25" borderId="64" xfId="0" applyFont="1" applyFill="1" applyBorder="1" applyAlignment="1">
      <alignment horizontal="center" vertical="center" wrapText="1"/>
    </xf>
    <xf numFmtId="0" fontId="47" fillId="25" borderId="65" xfId="0" applyFont="1" applyFill="1" applyBorder="1" applyAlignment="1">
      <alignment horizontal="center" vertical="center" wrapText="1"/>
    </xf>
    <xf numFmtId="0" fontId="59" fillId="0" borderId="67" xfId="0" applyFont="1" applyBorder="1" applyAlignment="1">
      <alignment horizontal="center" vertical="center" wrapText="1"/>
    </xf>
    <xf numFmtId="0" fontId="59" fillId="0" borderId="69" xfId="0" applyFont="1" applyBorder="1" applyAlignment="1">
      <alignment horizontal="center" vertical="center" wrapText="1"/>
    </xf>
    <xf numFmtId="0" fontId="59" fillId="0" borderId="71" xfId="0" applyFont="1" applyBorder="1" applyAlignment="1">
      <alignment horizontal="center" vertical="center" wrapText="1"/>
    </xf>
    <xf numFmtId="0" fontId="60" fillId="0" borderId="68" xfId="0" applyFont="1" applyBorder="1" applyAlignment="1">
      <alignment horizontal="center" vertical="center" wrapText="1"/>
    </xf>
    <xf numFmtId="0" fontId="60" fillId="0" borderId="70" xfId="0" applyFont="1" applyBorder="1" applyAlignment="1">
      <alignment horizontal="center" vertical="center" wrapText="1"/>
    </xf>
    <xf numFmtId="0" fontId="60" fillId="0" borderId="72" xfId="0" applyFont="1" applyBorder="1" applyAlignment="1">
      <alignment horizontal="center" vertical="center" wrapText="1"/>
    </xf>
    <xf numFmtId="14" fontId="60" fillId="0" borderId="68" xfId="0" applyNumberFormat="1" applyFont="1" applyBorder="1" applyAlignment="1">
      <alignment horizontal="center" vertical="center" wrapText="1"/>
    </xf>
    <xf numFmtId="0" fontId="38" fillId="29" borderId="39" xfId="0" applyFont="1" applyFill="1" applyBorder="1" applyAlignment="1">
      <alignment horizontal="center" vertical="center"/>
    </xf>
    <xf numFmtId="0" fontId="42" fillId="25" borderId="39" xfId="0" applyFont="1" applyFill="1" applyBorder="1"/>
    <xf numFmtId="0" fontId="6" fillId="0" borderId="0" xfId="0" applyFont="1" applyAlignment="1">
      <alignment horizontal="center"/>
    </xf>
    <xf numFmtId="0" fontId="0" fillId="0" borderId="0" xfId="0"/>
    <xf numFmtId="10" fontId="15" fillId="0" borderId="46" xfId="1" applyNumberFormat="1" applyFont="1" applyBorder="1" applyAlignment="1">
      <alignment horizontal="center" vertical="center" wrapText="1"/>
    </xf>
    <xf numFmtId="0" fontId="7" fillId="0" borderId="51" xfId="1" applyFont="1" applyBorder="1" applyAlignment="1">
      <alignment horizontal="center" vertical="center" wrapText="1"/>
    </xf>
    <xf numFmtId="0" fontId="7" fillId="0" borderId="52" xfId="1" applyFont="1" applyBorder="1" applyAlignment="1">
      <alignment horizontal="center" vertical="center" wrapText="1"/>
    </xf>
    <xf numFmtId="0" fontId="7" fillId="0" borderId="47" xfId="1" applyFont="1" applyBorder="1" applyAlignment="1">
      <alignment horizontal="left" vertical="top" wrapText="1"/>
    </xf>
    <xf numFmtId="0" fontId="7" fillId="0" borderId="53" xfId="1" applyFont="1" applyBorder="1" applyAlignment="1">
      <alignment horizontal="left" vertical="top" wrapText="1"/>
    </xf>
    <xf numFmtId="0" fontId="7" fillId="12" borderId="46" xfId="1" applyFont="1" applyFill="1" applyBorder="1" applyAlignment="1">
      <alignment horizontal="center" vertical="center" wrapText="1"/>
    </xf>
    <xf numFmtId="0" fontId="8" fillId="0" borderId="47" xfId="1" applyFont="1" applyBorder="1" applyAlignment="1">
      <alignment horizontal="center" vertical="center" wrapText="1"/>
    </xf>
    <xf numFmtId="0" fontId="8" fillId="0" borderId="53" xfId="1" applyFont="1" applyBorder="1" applyAlignment="1">
      <alignment horizontal="center" vertical="center" wrapText="1"/>
    </xf>
    <xf numFmtId="0" fontId="15" fillId="0" borderId="46" xfId="1" applyFont="1" applyBorder="1" applyAlignment="1">
      <alignment horizontal="center" vertical="center" wrapText="1"/>
    </xf>
    <xf numFmtId="9" fontId="15" fillId="0" borderId="46" xfId="1" applyNumberFormat="1" applyFont="1" applyBorder="1" applyAlignment="1">
      <alignment horizontal="center" vertical="center" wrapText="1"/>
    </xf>
    <xf numFmtId="0" fontId="16" fillId="0" borderId="46" xfId="1" applyFont="1" applyBorder="1" applyAlignment="1">
      <alignment horizontal="center" vertical="center" wrapText="1"/>
    </xf>
    <xf numFmtId="0" fontId="7" fillId="7" borderId="46" xfId="1" applyFont="1" applyFill="1" applyBorder="1" applyAlignment="1">
      <alignment horizontal="center" vertical="center" wrapText="1"/>
    </xf>
    <xf numFmtId="0" fontId="8" fillId="11" borderId="46" xfId="1" applyFont="1" applyFill="1" applyBorder="1" applyAlignment="1">
      <alignment horizontal="center" vertical="center" wrapText="1"/>
    </xf>
    <xf numFmtId="0" fontId="8" fillId="11" borderId="46" xfId="1" applyFont="1" applyFill="1" applyBorder="1" applyAlignment="1">
      <alignment horizontal="center" vertical="center" textRotation="90" wrapText="1"/>
    </xf>
    <xf numFmtId="0" fontId="7" fillId="11" borderId="47" xfId="1" applyFont="1" applyFill="1" applyBorder="1" applyAlignment="1">
      <alignment horizontal="center" vertical="center" textRotation="90" wrapText="1"/>
    </xf>
    <xf numFmtId="0" fontId="7" fillId="11" borderId="50" xfId="1" applyFont="1" applyFill="1" applyBorder="1" applyAlignment="1">
      <alignment horizontal="center" vertical="center" textRotation="90" wrapText="1"/>
    </xf>
    <xf numFmtId="0" fontId="7" fillId="11" borderId="53" xfId="1" applyFont="1" applyFill="1" applyBorder="1" applyAlignment="1">
      <alignment horizontal="center" vertical="center" textRotation="90" wrapText="1"/>
    </xf>
    <xf numFmtId="0" fontId="7" fillId="13" borderId="46" xfId="1" applyFont="1" applyFill="1" applyBorder="1" applyAlignment="1">
      <alignment horizontal="center" vertical="center" wrapText="1"/>
    </xf>
    <xf numFmtId="0" fontId="7" fillId="13" borderId="47" xfId="1" applyFont="1" applyFill="1" applyBorder="1" applyAlignment="1">
      <alignment horizontal="center" vertical="center" wrapText="1"/>
    </xf>
    <xf numFmtId="0" fontId="7" fillId="13" borderId="50" xfId="1" applyFont="1" applyFill="1" applyBorder="1" applyAlignment="1">
      <alignment horizontal="center" vertical="center" wrapText="1"/>
    </xf>
    <xf numFmtId="0" fontId="7" fillId="15" borderId="46" xfId="1" applyFont="1" applyFill="1" applyBorder="1" applyAlignment="1">
      <alignment horizontal="center" vertical="center" wrapText="1"/>
    </xf>
    <xf numFmtId="0" fontId="7" fillId="16" borderId="46" xfId="1" applyFont="1" applyFill="1" applyBorder="1" applyAlignment="1">
      <alignment horizontal="center" vertical="center" wrapText="1"/>
    </xf>
    <xf numFmtId="0" fontId="10" fillId="10" borderId="49" xfId="1" applyFont="1" applyFill="1" applyBorder="1" applyAlignment="1">
      <alignment horizontal="center" vertical="center" wrapText="1"/>
    </xf>
    <xf numFmtId="0" fontId="7" fillId="12" borderId="46" xfId="1" applyFont="1" applyFill="1" applyBorder="1" applyAlignment="1">
      <alignment horizontal="center" vertical="center" textRotation="90" wrapText="1"/>
    </xf>
    <xf numFmtId="0" fontId="7" fillId="11" borderId="46" xfId="1" applyFont="1" applyFill="1" applyBorder="1" applyAlignment="1">
      <alignment horizontal="center" vertical="center" textRotation="90" wrapText="1"/>
    </xf>
    <xf numFmtId="0" fontId="7" fillId="14" borderId="46" xfId="1" applyFont="1" applyFill="1" applyBorder="1" applyAlignment="1">
      <alignment horizontal="center" vertical="center" wrapText="1"/>
    </xf>
    <xf numFmtId="0" fontId="7" fillId="0" borderId="46" xfId="1" applyFont="1" applyBorder="1" applyAlignment="1">
      <alignment horizontal="center" vertical="center" wrapText="1"/>
    </xf>
    <xf numFmtId="0" fontId="10" fillId="10" borderId="46" xfId="1" applyFont="1" applyFill="1" applyBorder="1" applyAlignment="1">
      <alignment horizontal="center" vertical="center"/>
    </xf>
    <xf numFmtId="0" fontId="10" fillId="10" borderId="46" xfId="1" applyFont="1" applyFill="1" applyBorder="1" applyAlignment="1">
      <alignment horizontal="center" vertical="center" wrapText="1"/>
    </xf>
    <xf numFmtId="0" fontId="9" fillId="0" borderId="48" xfId="1" applyFont="1" applyBorder="1" applyAlignment="1">
      <alignment horizontal="center" vertical="center" wrapText="1"/>
    </xf>
    <xf numFmtId="0" fontId="10" fillId="8" borderId="46" xfId="1" applyFont="1" applyFill="1" applyBorder="1" applyAlignment="1">
      <alignment horizontal="center" vertical="center" textRotation="90" wrapText="1"/>
    </xf>
    <xf numFmtId="0" fontId="10" fillId="8" borderId="46" xfId="1" applyFont="1" applyFill="1" applyBorder="1" applyAlignment="1">
      <alignment horizontal="center" vertical="center"/>
    </xf>
    <xf numFmtId="0" fontId="10" fillId="9" borderId="46" xfId="1" applyFont="1" applyFill="1" applyBorder="1" applyAlignment="1">
      <alignment horizontal="center" vertical="center"/>
    </xf>
    <xf numFmtId="0" fontId="10" fillId="9" borderId="46" xfId="1" applyFont="1" applyFill="1" applyBorder="1" applyAlignment="1">
      <alignment horizontal="center" vertical="center" wrapText="1"/>
    </xf>
    <xf numFmtId="0" fontId="11" fillId="10" borderId="49" xfId="1" applyFont="1" applyFill="1" applyBorder="1" applyAlignment="1">
      <alignment horizontal="center" vertical="center" wrapText="1"/>
    </xf>
  </cellXfs>
  <cellStyles count="17">
    <cellStyle name="Hipervínculo" xfId="6" builtinId="8"/>
    <cellStyle name="Hipervínculo 2" xfId="8" xr:uid="{627D36FE-0894-4D22-BFB7-4D92501055F0}"/>
    <cellStyle name="Millares" xfId="4" builtinId="3"/>
    <cellStyle name="Millares 2" xfId="11" xr:uid="{DCAFBBF5-8A23-4607-9810-18F6DE7A6599}"/>
    <cellStyle name="Normal" xfId="0" builtinId="0"/>
    <cellStyle name="Normal 2" xfId="1" xr:uid="{08B659DB-C522-4E1F-B24A-538E031F5232}"/>
    <cellStyle name="Normal 2 2" xfId="9" xr:uid="{B8D8A750-A9E0-42DC-9FAF-BB03159DECDD}"/>
    <cellStyle name="Normal 2 2 2" xfId="13" xr:uid="{C5B6A510-90CE-4571-A089-276FB80AF7C6}"/>
    <cellStyle name="Normal 3" xfId="3" xr:uid="{3AAEC61D-B5C2-414D-97EC-0ACF156EF88E}"/>
    <cellStyle name="Normal 4" xfId="7" xr:uid="{B9D6F23E-6687-4306-A29E-BE3FE01D75A7}"/>
    <cellStyle name="Normal 4 2" xfId="12" xr:uid="{81FD77FC-4C59-4FB4-814D-7BDBE0B1CDB5}"/>
    <cellStyle name="Normal 4 3" xfId="15" xr:uid="{BBF9ED1C-92CD-46A8-8F8C-2FCFBFDAF137}"/>
    <cellStyle name="Normal 5" xfId="14" xr:uid="{174B70EF-4C88-416A-AC99-94CBFB26BFBA}"/>
    <cellStyle name="Porcentaje" xfId="16" builtinId="5"/>
    <cellStyle name="Porcentaje 2" xfId="2" xr:uid="{523473C4-9EF8-4B43-9711-78C1C247E569}"/>
    <cellStyle name="Porcentaje 3" xfId="5" xr:uid="{95DA3D11-A212-4621-9CEF-C6BB6DD2A73B}"/>
    <cellStyle name="Porcentaje 3 2" xfId="10" xr:uid="{CA74A659-8616-47E9-9C5C-3A798444DEAD}"/>
  </cellStyles>
  <dxfs count="0"/>
  <tableStyles count="0" defaultTableStyle="TableStyleMedium2" defaultPivotStyle="PivotStyleLight16"/>
  <colors>
    <mruColors>
      <color rgb="FF4658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1" i="0">
                <a:solidFill>
                  <a:srgbClr val="757575"/>
                </a:solidFill>
                <a:latin typeface="Arial Nova"/>
              </a:defRPr>
            </a:pPr>
            <a:r>
              <a:rPr lang="es-CO" sz="1400" b="1" i="0">
                <a:solidFill>
                  <a:srgbClr val="757575"/>
                </a:solidFill>
                <a:latin typeface="Arial Nova"/>
              </a:rPr>
              <a:t>DISTRIBUCION DE ACCIONES ESTRATEGICAS PAI 2024</a:t>
            </a:r>
          </a:p>
        </c:rich>
      </c:tx>
      <c:overlay val="0"/>
    </c:title>
    <c:autoTitleDeleted val="0"/>
    <c:plotArea>
      <c:layout/>
      <c:barChart>
        <c:barDir val="col"/>
        <c:grouping val="clustered"/>
        <c:varyColors val="1"/>
        <c:ser>
          <c:idx val="0"/>
          <c:order val="0"/>
          <c:invertIfNegative val="1"/>
          <c:val>
            <c:numRef>
              <c:f>' Seguimiento'!#REF!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 Seguimiento'!#REF!</c15:sqref>
                        </c15:formulaRef>
                      </c:ext>
                    </c:extLst>
                    <c:strCache>
                      <c:ptCount val="1"/>
                      <c:pt idx="0">
                        <c:v>#¡REF!</c:v>
                      </c:pt>
                    </c:strCache>
                  </c:strRef>
                </c15:cat>
              </c15:filteredCategoryTitle>
            </c:ext>
            <c:ext xmlns:c16="http://schemas.microsoft.com/office/drawing/2014/chart" uri="{C3380CC4-5D6E-409C-BE32-E72D297353CC}">
              <c16:uniqueId val="{00000000-B836-44CE-AC29-0EFC22AADB72}"/>
            </c:ext>
          </c:extLst>
        </c:ser>
        <c:dLbls>
          <c:showLegendKey val="0"/>
          <c:showVal val="0"/>
          <c:showCatName val="0"/>
          <c:showSerName val="0"/>
          <c:showPercent val="0"/>
          <c:showBubbleSize val="0"/>
        </c:dLbls>
        <c:gapWidth val="150"/>
        <c:axId val="391376535"/>
        <c:axId val="1473644450"/>
      </c:barChart>
      <c:catAx>
        <c:axId val="391376535"/>
        <c:scaling>
          <c:orientation val="minMax"/>
        </c:scaling>
        <c:delete val="0"/>
        <c:axPos val="b"/>
        <c:title>
          <c:tx>
            <c:rich>
              <a:bodyPr/>
              <a:lstStyle/>
              <a:p>
                <a:pPr lvl="0">
                  <a:defRPr sz="900" b="0" i="0">
                    <a:solidFill>
                      <a:srgbClr val="000000"/>
                    </a:solidFill>
                    <a:latin typeface="Arial Nova"/>
                  </a:defRPr>
                </a:pPr>
                <a:r>
                  <a:rPr lang="es-CO" sz="900" b="0" i="0">
                    <a:solidFill>
                      <a:srgbClr val="000000"/>
                    </a:solidFill>
                    <a:latin typeface="Arial Nova"/>
                  </a:rPr>
                  <a:t>ÁREAS DE LA ANCPCCE</a:t>
                </a:r>
              </a:p>
            </c:rich>
          </c:tx>
          <c:overlay val="0"/>
        </c:title>
        <c:numFmt formatCode="General" sourceLinked="1"/>
        <c:majorTickMark val="none"/>
        <c:minorTickMark val="none"/>
        <c:tickLblPos val="nextTo"/>
        <c:txPr>
          <a:bodyPr/>
          <a:lstStyle/>
          <a:p>
            <a:pPr lvl="0">
              <a:defRPr sz="900" b="0" i="0">
                <a:solidFill>
                  <a:srgbClr val="000000"/>
                </a:solidFill>
                <a:latin typeface="Arial Nova Light"/>
              </a:defRPr>
            </a:pPr>
            <a:endParaRPr lang="es-CO"/>
          </a:p>
        </c:txPr>
        <c:crossAx val="1473644450"/>
        <c:crosses val="autoZero"/>
        <c:auto val="1"/>
        <c:lblAlgn val="ctr"/>
        <c:lblOffset val="100"/>
        <c:noMultiLvlLbl val="1"/>
      </c:catAx>
      <c:valAx>
        <c:axId val="147364445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sz="900" b="0" i="0">
                    <a:solidFill>
                      <a:srgbClr val="000000"/>
                    </a:solidFill>
                    <a:latin typeface="+mn-lt"/>
                  </a:defRPr>
                </a:pPr>
                <a:r>
                  <a:rPr lang="es-CO" sz="900" b="0" i="0">
                    <a:solidFill>
                      <a:srgbClr val="000000"/>
                    </a:solidFill>
                    <a:latin typeface="+mn-lt"/>
                  </a:rPr>
                  <a:t>NÚMERO DE ACCIONES</a:t>
                </a:r>
              </a:p>
            </c:rich>
          </c:tx>
          <c:overlay val="0"/>
        </c:title>
        <c:numFmt formatCode="General" sourceLinked="1"/>
        <c:majorTickMark val="out"/>
        <c:minorTickMark val="none"/>
        <c:tickLblPos val="nextTo"/>
        <c:spPr>
          <a:ln/>
        </c:spPr>
        <c:txPr>
          <a:bodyPr/>
          <a:lstStyle/>
          <a:p>
            <a:pPr lvl="0">
              <a:defRPr sz="900" b="0" i="0">
                <a:solidFill>
                  <a:srgbClr val="000000"/>
                </a:solidFill>
                <a:latin typeface="+mn-lt"/>
              </a:defRPr>
            </a:pPr>
            <a:endParaRPr lang="es-CO"/>
          </a:p>
        </c:txPr>
        <c:crossAx val="391376535"/>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https://www.colombiacompra.gov.co/transparencia/gestion-institucional/proyecto-de-inversion" TargetMode="External"/><Relationship Id="rId13" Type="http://schemas.openxmlformats.org/officeDocument/2006/relationships/hyperlink" Target="https://www.colombiacompra.gov.co/colombia-compra/informacion-financiera-y-contable/ejecucion-mensual-reporte#panel1a2024" TargetMode="External"/><Relationship Id="rId18" Type="http://schemas.openxmlformats.org/officeDocument/2006/relationships/image" Target="../media/image13.svg"/><Relationship Id="rId3" Type="http://schemas.openxmlformats.org/officeDocument/2006/relationships/image" Target="../media/image2.png"/><Relationship Id="rId21" Type="http://schemas.openxmlformats.org/officeDocument/2006/relationships/image" Target="../media/image15.svg"/><Relationship Id="rId7" Type="http://schemas.openxmlformats.org/officeDocument/2006/relationships/image" Target="../media/image5.svg"/><Relationship Id="rId12" Type="http://schemas.openxmlformats.org/officeDocument/2006/relationships/image" Target="../media/image9.svg"/><Relationship Id="rId17" Type="http://schemas.openxmlformats.org/officeDocument/2006/relationships/image" Target="../media/image12.png"/><Relationship Id="rId2" Type="http://schemas.openxmlformats.org/officeDocument/2006/relationships/hyperlink" Target="#'2. PAI'!A1"/><Relationship Id="rId16" Type="http://schemas.openxmlformats.org/officeDocument/2006/relationships/hyperlink" Target="#'4. Control de Ajustes PAI'!A1"/><Relationship Id="rId20"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image" Target="../media/image4.png"/><Relationship Id="rId11" Type="http://schemas.openxmlformats.org/officeDocument/2006/relationships/image" Target="../media/image8.png"/><Relationship Id="rId5" Type="http://schemas.openxmlformats.org/officeDocument/2006/relationships/hyperlink" Target="https://community.secop.gov.co/Public/App/AnnualPurchasingPlanManagementPublic/Index?currentLanguage=es-CO&amp;Page=login&amp;Country=CO&amp;SkinName=CCE" TargetMode="External"/><Relationship Id="rId15" Type="http://schemas.openxmlformats.org/officeDocument/2006/relationships/image" Target="../media/image11.svg"/><Relationship Id="rId10" Type="http://schemas.openxmlformats.org/officeDocument/2006/relationships/image" Target="../media/image7.svg"/><Relationship Id="rId19" Type="http://schemas.openxmlformats.org/officeDocument/2006/relationships/hyperlink" Target="#' Seguimiento'!A1"/><Relationship Id="rId4" Type="http://schemas.openxmlformats.org/officeDocument/2006/relationships/image" Target="../media/image3.svg"/><Relationship Id="rId9" Type="http://schemas.openxmlformats.org/officeDocument/2006/relationships/image" Target="../media/image6.png"/><Relationship Id="rId14"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7.png"/></Relationships>
</file>

<file path=xl/drawings/_rels/drawing6.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21.jpeg"/></Relationships>
</file>

<file path=xl/drawings/_rels/vmlDrawing5.v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0</xdr:row>
      <xdr:rowOff>66675</xdr:rowOff>
    </xdr:from>
    <xdr:to>
      <xdr:col>3</xdr:col>
      <xdr:colOff>619225</xdr:colOff>
      <xdr:row>0</xdr:row>
      <xdr:rowOff>930319</xdr:rowOff>
    </xdr:to>
    <xdr:pic>
      <xdr:nvPicPr>
        <xdr:cNvPr id="4" name="Imagen 3">
          <a:extLst>
            <a:ext uri="{FF2B5EF4-FFF2-40B4-BE49-F238E27FC236}">
              <a16:creationId xmlns:a16="http://schemas.microsoft.com/office/drawing/2014/main" id="{1534D2A6-EC16-4EDE-B787-7DE11225F039}"/>
            </a:ext>
          </a:extLst>
        </xdr:cNvPr>
        <xdr:cNvPicPr>
          <a:picLocks noChangeAspect="1"/>
        </xdr:cNvPicPr>
      </xdr:nvPicPr>
      <xdr:blipFill>
        <a:blip xmlns:r="http://schemas.openxmlformats.org/officeDocument/2006/relationships" r:embed="rId1"/>
        <a:stretch>
          <a:fillRect/>
        </a:stretch>
      </xdr:blipFill>
      <xdr:spPr>
        <a:xfrm>
          <a:off x="1895475" y="66675"/>
          <a:ext cx="1943200" cy="863644"/>
        </a:xfrm>
        <a:prstGeom prst="rect">
          <a:avLst/>
        </a:prstGeom>
      </xdr:spPr>
    </xdr:pic>
    <xdr:clientData/>
  </xdr:twoCellAnchor>
  <xdr:twoCellAnchor editAs="oneCell">
    <xdr:from>
      <xdr:col>11</xdr:col>
      <xdr:colOff>619125</xdr:colOff>
      <xdr:row>15</xdr:row>
      <xdr:rowOff>47625</xdr:rowOff>
    </xdr:from>
    <xdr:to>
      <xdr:col>13</xdr:col>
      <xdr:colOff>136525</xdr:colOff>
      <xdr:row>18</xdr:row>
      <xdr:rowOff>120650</xdr:rowOff>
    </xdr:to>
    <xdr:pic>
      <xdr:nvPicPr>
        <xdr:cNvPr id="8" name="Gráfico 7" descr="Lista de comprobación con relleno sólido">
          <a:hlinkClick xmlns:r="http://schemas.openxmlformats.org/officeDocument/2006/relationships" r:id="rId2"/>
          <a:extLst>
            <a:ext uri="{FF2B5EF4-FFF2-40B4-BE49-F238E27FC236}">
              <a16:creationId xmlns:a16="http://schemas.microsoft.com/office/drawing/2014/main" id="{81A03B61-20CA-ECB3-06FC-31C29298C93F}"/>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0953750" y="6016625"/>
          <a:ext cx="914400" cy="914400"/>
        </a:xfrm>
        <a:prstGeom prst="rect">
          <a:avLst/>
        </a:prstGeom>
      </xdr:spPr>
    </xdr:pic>
    <xdr:clientData/>
  </xdr:twoCellAnchor>
  <xdr:twoCellAnchor editAs="oneCell">
    <xdr:from>
      <xdr:col>11</xdr:col>
      <xdr:colOff>635000</xdr:colOff>
      <xdr:row>20</xdr:row>
      <xdr:rowOff>31750</xdr:rowOff>
    </xdr:from>
    <xdr:to>
      <xdr:col>13</xdr:col>
      <xdr:colOff>152400</xdr:colOff>
      <xdr:row>22</xdr:row>
      <xdr:rowOff>57150</xdr:rowOff>
    </xdr:to>
    <xdr:pic>
      <xdr:nvPicPr>
        <xdr:cNvPr id="10" name="Gráfico 9" descr="Recibo con relleno sólido">
          <a:hlinkClick xmlns:r="http://schemas.openxmlformats.org/officeDocument/2006/relationships" r:id="rId5"/>
          <a:extLst>
            <a:ext uri="{FF2B5EF4-FFF2-40B4-BE49-F238E27FC236}">
              <a16:creationId xmlns:a16="http://schemas.microsoft.com/office/drawing/2014/main" id="{1020874F-0670-77E9-F420-165932887D6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10969625" y="7223125"/>
          <a:ext cx="914400" cy="914400"/>
        </a:xfrm>
        <a:prstGeom prst="rect">
          <a:avLst/>
        </a:prstGeom>
      </xdr:spPr>
    </xdr:pic>
    <xdr:clientData/>
  </xdr:twoCellAnchor>
  <xdr:twoCellAnchor editAs="oneCell">
    <xdr:from>
      <xdr:col>11</xdr:col>
      <xdr:colOff>523875</xdr:colOff>
      <xdr:row>23</xdr:row>
      <xdr:rowOff>174625</xdr:rowOff>
    </xdr:from>
    <xdr:to>
      <xdr:col>13</xdr:col>
      <xdr:colOff>41275</xdr:colOff>
      <xdr:row>25</xdr:row>
      <xdr:rowOff>104775</xdr:rowOff>
    </xdr:to>
    <xdr:pic>
      <xdr:nvPicPr>
        <xdr:cNvPr id="12" name="Gráfico 11" descr="Interfaz de la experiencia de usuario con relleno sólido">
          <a:hlinkClick xmlns:r="http://schemas.openxmlformats.org/officeDocument/2006/relationships" r:id="rId8"/>
          <a:extLst>
            <a:ext uri="{FF2B5EF4-FFF2-40B4-BE49-F238E27FC236}">
              <a16:creationId xmlns:a16="http://schemas.microsoft.com/office/drawing/2014/main" id="{8D7C9982-61DD-4538-7880-9B9F18C09ED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0858500" y="10287000"/>
          <a:ext cx="914400" cy="914400"/>
        </a:xfrm>
        <a:prstGeom prst="rect">
          <a:avLst/>
        </a:prstGeom>
      </xdr:spPr>
    </xdr:pic>
    <xdr:clientData/>
  </xdr:twoCellAnchor>
  <xdr:twoCellAnchor editAs="oneCell">
    <xdr:from>
      <xdr:col>11</xdr:col>
      <xdr:colOff>625929</xdr:colOff>
      <xdr:row>26</xdr:row>
      <xdr:rowOff>111125</xdr:rowOff>
    </xdr:from>
    <xdr:to>
      <xdr:col>13</xdr:col>
      <xdr:colOff>147865</xdr:colOff>
      <xdr:row>29</xdr:row>
      <xdr:rowOff>215900</xdr:rowOff>
    </xdr:to>
    <xdr:pic>
      <xdr:nvPicPr>
        <xdr:cNvPr id="14" name="Gráfico 13" descr="Indicador con relleno sólido">
          <a:extLst>
            <a:ext uri="{FF2B5EF4-FFF2-40B4-BE49-F238E27FC236}">
              <a16:creationId xmlns:a16="http://schemas.microsoft.com/office/drawing/2014/main" id="{AC0B03DF-5C90-3CA6-D257-4ABA15E64B90}"/>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10980965" y="11772446"/>
          <a:ext cx="909864" cy="921204"/>
        </a:xfrm>
        <a:prstGeom prst="rect">
          <a:avLst/>
        </a:prstGeom>
      </xdr:spPr>
    </xdr:pic>
    <xdr:clientData/>
  </xdr:twoCellAnchor>
  <xdr:twoCellAnchor editAs="oneCell">
    <xdr:from>
      <xdr:col>11</xdr:col>
      <xdr:colOff>638175</xdr:colOff>
      <xdr:row>32</xdr:row>
      <xdr:rowOff>0</xdr:rowOff>
    </xdr:from>
    <xdr:to>
      <xdr:col>13</xdr:col>
      <xdr:colOff>158750</xdr:colOff>
      <xdr:row>35</xdr:row>
      <xdr:rowOff>73025</xdr:rowOff>
    </xdr:to>
    <xdr:pic>
      <xdr:nvPicPr>
        <xdr:cNvPr id="16" name="Gráfico 15" descr="Banco con relleno sólido">
          <a:hlinkClick xmlns:r="http://schemas.openxmlformats.org/officeDocument/2006/relationships" r:id="rId13"/>
          <a:extLst>
            <a:ext uri="{FF2B5EF4-FFF2-40B4-BE49-F238E27FC236}">
              <a16:creationId xmlns:a16="http://schemas.microsoft.com/office/drawing/2014/main" id="{B21B3938-7318-BF8B-A5A7-83BC10E36785}"/>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a:off x="10982325" y="13268325"/>
          <a:ext cx="911225" cy="911225"/>
        </a:xfrm>
        <a:prstGeom prst="rect">
          <a:avLst/>
        </a:prstGeom>
      </xdr:spPr>
    </xdr:pic>
    <xdr:clientData/>
  </xdr:twoCellAnchor>
  <xdr:twoCellAnchor editAs="oneCell">
    <xdr:from>
      <xdr:col>12</xdr:col>
      <xdr:colOff>0</xdr:colOff>
      <xdr:row>37</xdr:row>
      <xdr:rowOff>0</xdr:rowOff>
    </xdr:from>
    <xdr:to>
      <xdr:col>13</xdr:col>
      <xdr:colOff>215900</xdr:colOff>
      <xdr:row>38</xdr:row>
      <xdr:rowOff>136525</xdr:rowOff>
    </xdr:to>
    <xdr:pic>
      <xdr:nvPicPr>
        <xdr:cNvPr id="18" name="Gráfico 17" descr="Mover con relleno sólido">
          <a:hlinkClick xmlns:r="http://schemas.openxmlformats.org/officeDocument/2006/relationships" r:id="rId16"/>
          <a:extLst>
            <a:ext uri="{FF2B5EF4-FFF2-40B4-BE49-F238E27FC236}">
              <a16:creationId xmlns:a16="http://schemas.microsoft.com/office/drawing/2014/main" id="{90A4E088-B076-29BE-1316-A1AEA96A7C36}"/>
            </a:ext>
          </a:extLst>
        </xdr:cNvPr>
        <xdr:cNvPicPr>
          <a:picLocks noChangeAspect="1"/>
        </xdr:cNvPicPr>
      </xdr:nvPicPr>
      <xdr:blipFill>
        <a:blip xmlns:r="http://schemas.openxmlformats.org/officeDocument/2006/relationships" r:embed="rId17">
          <a:extLst>
            <a:ext uri="{96DAC541-7B7A-43D3-8B79-37D633B846F1}">
              <asvg:svgBlip xmlns:asvg="http://schemas.microsoft.com/office/drawing/2016/SVG/main" r:embed="rId18"/>
            </a:ext>
          </a:extLst>
        </a:blip>
        <a:stretch>
          <a:fillRect/>
        </a:stretch>
      </xdr:blipFill>
      <xdr:spPr>
        <a:xfrm>
          <a:off x="11033125" y="13874750"/>
          <a:ext cx="914400" cy="914400"/>
        </a:xfrm>
        <a:prstGeom prst="rect">
          <a:avLst/>
        </a:prstGeom>
      </xdr:spPr>
    </xdr:pic>
    <xdr:clientData/>
  </xdr:twoCellAnchor>
  <xdr:twoCellAnchor editAs="oneCell">
    <xdr:from>
      <xdr:col>12</xdr:col>
      <xdr:colOff>31750</xdr:colOff>
      <xdr:row>40</xdr:row>
      <xdr:rowOff>47625</xdr:rowOff>
    </xdr:from>
    <xdr:to>
      <xdr:col>13</xdr:col>
      <xdr:colOff>247650</xdr:colOff>
      <xdr:row>43</xdr:row>
      <xdr:rowOff>104775</xdr:rowOff>
    </xdr:to>
    <xdr:pic>
      <xdr:nvPicPr>
        <xdr:cNvPr id="20" name="Gráfico 19" descr="Ábaco con relleno sólido">
          <a:hlinkClick xmlns:r="http://schemas.openxmlformats.org/officeDocument/2006/relationships" r:id="rId19"/>
          <a:extLst>
            <a:ext uri="{FF2B5EF4-FFF2-40B4-BE49-F238E27FC236}">
              <a16:creationId xmlns:a16="http://schemas.microsoft.com/office/drawing/2014/main" id="{354EE674-C569-4ABF-9E87-E96EC3D223DA}"/>
            </a:ext>
          </a:extLst>
        </xdr:cNvPr>
        <xdr:cNvPicPr>
          <a:picLocks noChangeAspect="1"/>
        </xdr:cNvPicPr>
      </xdr:nvPicPr>
      <xdr:blipFill>
        <a:blip xmlns:r="http://schemas.openxmlformats.org/officeDocument/2006/relationships" r:embed="rId20">
          <a:extLst>
            <a:ext uri="{96DAC541-7B7A-43D3-8B79-37D633B846F1}">
              <asvg:svgBlip xmlns:asvg="http://schemas.microsoft.com/office/drawing/2016/SVG/main" r:embed="rId21"/>
            </a:ext>
          </a:extLst>
        </a:blip>
        <a:stretch>
          <a:fillRect/>
        </a:stretch>
      </xdr:blipFill>
      <xdr:spPr>
        <a:xfrm>
          <a:off x="11064875" y="15970250"/>
          <a:ext cx="914400"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111578</xdr:colOff>
      <xdr:row>0</xdr:row>
      <xdr:rowOff>54429</xdr:rowOff>
    </xdr:from>
    <xdr:to>
      <xdr:col>2</xdr:col>
      <xdr:colOff>1904999</xdr:colOff>
      <xdr:row>0</xdr:row>
      <xdr:rowOff>755952</xdr:rowOff>
    </xdr:to>
    <xdr:pic>
      <xdr:nvPicPr>
        <xdr:cNvPr id="2" name="Imagen 1">
          <a:extLst>
            <a:ext uri="{FF2B5EF4-FFF2-40B4-BE49-F238E27FC236}">
              <a16:creationId xmlns:a16="http://schemas.microsoft.com/office/drawing/2014/main" id="{4C713997-83E4-B31A-4020-F901014F6D05}"/>
            </a:ext>
          </a:extLst>
        </xdr:cNvPr>
        <xdr:cNvPicPr>
          <a:picLocks noChangeAspect="1"/>
        </xdr:cNvPicPr>
      </xdr:nvPicPr>
      <xdr:blipFill>
        <a:blip xmlns:r="http://schemas.openxmlformats.org/officeDocument/2006/relationships" r:embed="rId1"/>
        <a:stretch>
          <a:fillRect/>
        </a:stretch>
      </xdr:blipFill>
      <xdr:spPr>
        <a:xfrm>
          <a:off x="1023257" y="54429"/>
          <a:ext cx="1793421" cy="7015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761999</xdr:colOff>
      <xdr:row>0</xdr:row>
      <xdr:rowOff>0</xdr:rowOff>
    </xdr:from>
    <xdr:to>
      <xdr:col>2</xdr:col>
      <xdr:colOff>2051278</xdr:colOff>
      <xdr:row>0</xdr:row>
      <xdr:rowOff>911678</xdr:rowOff>
    </xdr:to>
    <xdr:pic>
      <xdr:nvPicPr>
        <xdr:cNvPr id="2" name="Imagen 1">
          <a:extLst>
            <a:ext uri="{FF2B5EF4-FFF2-40B4-BE49-F238E27FC236}">
              <a16:creationId xmlns:a16="http://schemas.microsoft.com/office/drawing/2014/main" id="{B305D886-2139-4D28-93BD-D4BF844CD49E}"/>
            </a:ext>
          </a:extLst>
        </xdr:cNvPr>
        <xdr:cNvPicPr>
          <a:picLocks noChangeAspect="1"/>
        </xdr:cNvPicPr>
      </xdr:nvPicPr>
      <xdr:blipFill>
        <a:blip xmlns:r="http://schemas.openxmlformats.org/officeDocument/2006/relationships" r:embed="rId1"/>
        <a:stretch>
          <a:fillRect/>
        </a:stretch>
      </xdr:blipFill>
      <xdr:spPr>
        <a:xfrm>
          <a:off x="1238249" y="0"/>
          <a:ext cx="2051279" cy="911678"/>
        </a:xfrm>
        <a:prstGeom prst="rect">
          <a:avLst/>
        </a:prstGeom>
      </xdr:spPr>
    </xdr:pic>
    <xdr:clientData/>
  </xdr:twoCellAnchor>
  <xdr:oneCellAnchor>
    <xdr:from>
      <xdr:col>0</xdr:col>
      <xdr:colOff>333375</xdr:colOff>
      <xdr:row>13</xdr:row>
      <xdr:rowOff>161925</xdr:rowOff>
    </xdr:from>
    <xdr:ext cx="10467975" cy="3486150"/>
    <xdr:graphicFrame macro="">
      <xdr:nvGraphicFramePr>
        <xdr:cNvPr id="3" name="Chart 1">
          <a:extLst>
            <a:ext uri="{FF2B5EF4-FFF2-40B4-BE49-F238E27FC236}">
              <a16:creationId xmlns:a16="http://schemas.microsoft.com/office/drawing/2014/main" id="{3E9C7D9B-30AF-4FB6-B0BE-7137F83AB8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xdr:col>
      <xdr:colOff>657225</xdr:colOff>
      <xdr:row>37</xdr:row>
      <xdr:rowOff>114300</xdr:rowOff>
    </xdr:from>
    <xdr:ext cx="3590925" cy="2838450"/>
    <xdr:pic>
      <xdr:nvPicPr>
        <xdr:cNvPr id="4" name="image1.png">
          <a:extLst>
            <a:ext uri="{FF2B5EF4-FFF2-40B4-BE49-F238E27FC236}">
              <a16:creationId xmlns:a16="http://schemas.microsoft.com/office/drawing/2014/main" id="{C65417CA-880E-4C5F-9A3E-37BECA5125CA}"/>
            </a:ext>
          </a:extLst>
        </xdr:cNvPr>
        <xdr:cNvPicPr preferRelativeResize="0"/>
      </xdr:nvPicPr>
      <xdr:blipFill>
        <a:blip xmlns:r="http://schemas.openxmlformats.org/officeDocument/2006/relationships" r:embed="rId3" cstate="print"/>
        <a:stretch>
          <a:fillRect/>
        </a:stretch>
      </xdr:blipFill>
      <xdr:spPr>
        <a:xfrm>
          <a:off x="3209925" y="13134975"/>
          <a:ext cx="3590925" cy="28384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21166</xdr:colOff>
      <xdr:row>0</xdr:row>
      <xdr:rowOff>0</xdr:rowOff>
    </xdr:from>
    <xdr:to>
      <xdr:col>1</xdr:col>
      <xdr:colOff>1807107</xdr:colOff>
      <xdr:row>0</xdr:row>
      <xdr:rowOff>793750</xdr:rowOff>
    </xdr:to>
    <xdr:pic>
      <xdr:nvPicPr>
        <xdr:cNvPr id="4" name="Imagen 3">
          <a:extLst>
            <a:ext uri="{FF2B5EF4-FFF2-40B4-BE49-F238E27FC236}">
              <a16:creationId xmlns:a16="http://schemas.microsoft.com/office/drawing/2014/main" id="{5A4AA5A2-7BD3-1345-7F2E-4A3268F29E0F}"/>
            </a:ext>
          </a:extLst>
        </xdr:cNvPr>
        <xdr:cNvPicPr>
          <a:picLocks noChangeAspect="1"/>
        </xdr:cNvPicPr>
      </xdr:nvPicPr>
      <xdr:blipFill>
        <a:blip xmlns:r="http://schemas.openxmlformats.org/officeDocument/2006/relationships" r:embed="rId1"/>
        <a:stretch>
          <a:fillRect/>
        </a:stretch>
      </xdr:blipFill>
      <xdr:spPr>
        <a:xfrm>
          <a:off x="1333499" y="0"/>
          <a:ext cx="1785941" cy="793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18</xdr:row>
      <xdr:rowOff>361950</xdr:rowOff>
    </xdr:from>
    <xdr:ext cx="10706100" cy="5943600"/>
    <xdr:pic>
      <xdr:nvPicPr>
        <xdr:cNvPr id="3" name="image13.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 cstate="print"/>
        <a:stretch>
          <a:fillRect/>
        </a:stretch>
      </xdr:blipFill>
      <xdr:spPr>
        <a:xfrm>
          <a:off x="0" y="16764000"/>
          <a:ext cx="10706100" cy="594360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twoCellAnchor editAs="oneCell">
    <xdr:from>
      <xdr:col>0</xdr:col>
      <xdr:colOff>139700</xdr:colOff>
      <xdr:row>0</xdr:row>
      <xdr:rowOff>70485</xdr:rowOff>
    </xdr:from>
    <xdr:to>
      <xdr:col>1</xdr:col>
      <xdr:colOff>434884</xdr:colOff>
      <xdr:row>0</xdr:row>
      <xdr:rowOff>664845</xdr:rowOff>
    </xdr:to>
    <xdr:pic>
      <xdr:nvPicPr>
        <xdr:cNvPr id="2" name="Imagen 1" descr="Logo Colombia Compra Eficiente - Enlace ir a Home página ">
          <a:extLst>
            <a:ext uri="{FF2B5EF4-FFF2-40B4-BE49-F238E27FC236}">
              <a16:creationId xmlns:a16="http://schemas.microsoft.com/office/drawing/2014/main" id="{6C069826-C871-41D2-B456-6CF0BDBACB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700" y="70485"/>
          <a:ext cx="1600109" cy="594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22</xdr:col>
      <xdr:colOff>6866503</xdr:colOff>
      <xdr:row>0</xdr:row>
      <xdr:rowOff>51595</xdr:rowOff>
    </xdr:from>
    <xdr:ext cx="1729740" cy="636540"/>
    <xdr:pic>
      <xdr:nvPicPr>
        <xdr:cNvPr id="3" name="Imagen 2" descr="Imagen que contiene Logotipo&#10;&#10;Descripción generada automáticamente">
          <a:extLst>
            <a:ext uri="{FF2B5EF4-FFF2-40B4-BE49-F238E27FC236}">
              <a16:creationId xmlns:a16="http://schemas.microsoft.com/office/drawing/2014/main" id="{2CE6D071-A895-4DEC-933F-2E65E318AC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471203" y="51595"/>
          <a:ext cx="1729740" cy="6365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ceficiente-my.sharepoint.com/Users/mariapaezdiaz/Downloads/NEGOCIOS%20PAI%202025" TargetMode="External"/><Relationship Id="rId1" Type="http://schemas.openxmlformats.org/officeDocument/2006/relationships/externalLinkPath" Target="https://cceficiente-my.sharepoint.com/Users/mariapaezdiaz/Downloads/NEGOCIOS%20PAI%2020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INDICE"/>
      <sheetName val="Instrucciones"/>
      <sheetName val="2. PAI 2025"/>
      <sheetName val="Entregables 2025"/>
      <sheetName val="Lista desplegable"/>
      <sheetName val="acciones Q3"/>
      <sheetName val="tablas q3"/>
      <sheetName val=" Seguimiento"/>
      <sheetName val="4. Control de Ajustes PAI"/>
      <sheetName val="Control de Formato"/>
      <sheetName val="Objetivos Estratégicos"/>
      <sheetName val="Plataforma Estratégica"/>
    </sheetNames>
    <sheetDataSet>
      <sheetData sheetId="0"/>
      <sheetData sheetId="1"/>
      <sheetData sheetId="2">
        <row r="27">
          <cell r="D27" t="str">
            <v>(01) Documento resultado del proceso de estructuración de MAD para la adquisición estatal de productos y servicios que reduzcan riesgos de seguridad digital.</v>
          </cell>
        </row>
        <row r="28">
          <cell r="D28" t="str">
            <v xml:space="preserve">(01) Documento resultado del proceso de estructuración de IAD de adquisición de productos de origen agropecuario </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26FCF-8F83-4C73-8683-C06B2D8FDB64}">
  <sheetPr>
    <tabColor rgb="FF7030A0"/>
  </sheetPr>
  <dimension ref="A1:T120"/>
  <sheetViews>
    <sheetView topLeftCell="U23" zoomScale="70" zoomScaleNormal="70" workbookViewId="0">
      <selection activeCell="U23" sqref="U23"/>
    </sheetView>
  </sheetViews>
  <sheetFormatPr baseColWidth="10" defaultColWidth="14.5" defaultRowHeight="15" customHeight="1" x14ac:dyDescent="0.2"/>
  <cols>
    <col min="1" max="1" width="26.5" style="128" customWidth="1"/>
    <col min="2" max="2" width="11.83203125" style="128" customWidth="1"/>
    <col min="3" max="3" width="10" style="128" customWidth="1"/>
    <col min="4" max="4" width="17.5" style="128" customWidth="1"/>
    <col min="5" max="5" width="15.5" style="293" customWidth="1"/>
    <col min="6" max="6" width="13.1640625" style="128" customWidth="1"/>
    <col min="7" max="7" width="14.83203125" style="128" customWidth="1"/>
    <col min="8" max="9" width="12.5" style="128" customWidth="1"/>
    <col min="10" max="14" width="10.5" style="128" customWidth="1"/>
    <col min="15" max="15" width="24.83203125" style="128" customWidth="1"/>
    <col min="16" max="16" width="18.83203125" style="128" customWidth="1"/>
    <col min="17" max="17" width="27.83203125" style="128" customWidth="1"/>
    <col min="18" max="18" width="9.1640625" style="128" customWidth="1"/>
    <col min="19" max="20" width="11.5" style="128" customWidth="1"/>
    <col min="21" max="21" width="10.5" style="128" customWidth="1"/>
    <col min="22" max="16384" width="14.5" style="128"/>
  </cols>
  <sheetData>
    <row r="1" spans="1:20" ht="129" customHeight="1" x14ac:dyDescent="0.2">
      <c r="A1" s="344" t="s">
        <v>0</v>
      </c>
      <c r="B1" s="624" t="s">
        <v>1</v>
      </c>
      <c r="C1" s="625"/>
      <c r="D1" s="625"/>
      <c r="E1" s="626" t="s">
        <v>2</v>
      </c>
      <c r="F1" s="626"/>
      <c r="G1" s="626"/>
      <c r="H1" s="626"/>
      <c r="I1" s="626"/>
      <c r="J1" s="626"/>
      <c r="K1" s="626"/>
      <c r="L1" s="626"/>
      <c r="M1" s="626"/>
      <c r="N1" s="626"/>
      <c r="O1" s="626"/>
      <c r="P1" s="626"/>
      <c r="Q1" s="626"/>
      <c r="R1" s="626"/>
      <c r="S1" s="626"/>
      <c r="T1" s="626"/>
    </row>
    <row r="2" spans="1:20" ht="59.25" customHeight="1" x14ac:dyDescent="0.2">
      <c r="A2" s="102" t="s">
        <v>3</v>
      </c>
      <c r="B2" s="627" t="s">
        <v>4</v>
      </c>
      <c r="C2" s="628"/>
      <c r="D2" s="628"/>
      <c r="E2" s="628"/>
      <c r="F2" s="628"/>
      <c r="G2" s="628"/>
      <c r="H2" s="628"/>
      <c r="I2" s="628"/>
      <c r="J2" s="628"/>
      <c r="K2" s="628"/>
      <c r="L2" s="628"/>
      <c r="M2" s="628"/>
      <c r="N2" s="628"/>
      <c r="O2" s="628"/>
      <c r="P2" s="628"/>
      <c r="Q2" s="628"/>
      <c r="R2" s="628"/>
      <c r="S2" s="628"/>
      <c r="T2" s="628"/>
    </row>
    <row r="3" spans="1:20" ht="53.25" customHeight="1" x14ac:dyDescent="0.2">
      <c r="A3" s="103" t="s">
        <v>5</v>
      </c>
      <c r="B3" s="629" t="s">
        <v>6</v>
      </c>
      <c r="C3" s="630"/>
      <c r="D3" s="630"/>
      <c r="E3" s="630"/>
      <c r="F3" s="630"/>
      <c r="G3" s="630"/>
      <c r="H3" s="630"/>
      <c r="I3" s="630"/>
      <c r="J3" s="630"/>
      <c r="K3" s="630"/>
      <c r="L3" s="630"/>
      <c r="M3" s="630"/>
      <c r="N3" s="630"/>
      <c r="O3" s="630"/>
      <c r="P3" s="630"/>
      <c r="Q3" s="630"/>
      <c r="R3" s="630"/>
      <c r="S3" s="630"/>
      <c r="T3" s="630"/>
    </row>
    <row r="4" spans="1:20" ht="90.75" customHeight="1" x14ac:dyDescent="0.2">
      <c r="A4" s="104" t="s">
        <v>7</v>
      </c>
      <c r="B4" s="631" t="s">
        <v>8</v>
      </c>
      <c r="C4" s="632"/>
      <c r="D4" s="632"/>
      <c r="E4" s="632"/>
      <c r="F4" s="632"/>
      <c r="G4" s="632"/>
      <c r="H4" s="632"/>
      <c r="I4" s="632"/>
      <c r="J4" s="632"/>
      <c r="K4" s="632"/>
      <c r="L4" s="632"/>
      <c r="M4" s="632"/>
      <c r="N4" s="632"/>
      <c r="O4" s="632"/>
      <c r="P4" s="632"/>
      <c r="Q4" s="632"/>
      <c r="R4" s="632"/>
      <c r="S4" s="632"/>
      <c r="T4" s="632"/>
    </row>
    <row r="5" spans="1:20" s="273" customFormat="1" ht="14.25" customHeight="1" x14ac:dyDescent="0.2">
      <c r="A5" s="291"/>
      <c r="B5" s="272"/>
      <c r="C5" s="272"/>
      <c r="D5" s="272"/>
      <c r="E5" s="272"/>
      <c r="F5" s="272"/>
      <c r="G5" s="272"/>
      <c r="H5" s="272"/>
      <c r="I5" s="272"/>
      <c r="J5" s="272"/>
      <c r="K5" s="272"/>
      <c r="L5" s="272"/>
      <c r="M5" s="272"/>
      <c r="N5" s="272"/>
      <c r="O5" s="272"/>
      <c r="P5" s="272"/>
      <c r="Q5" s="272"/>
      <c r="R5" s="272"/>
      <c r="S5" s="272"/>
      <c r="T5" s="272"/>
    </row>
    <row r="6" spans="1:20" s="273" customFormat="1" ht="14.25" hidden="1" customHeight="1" x14ac:dyDescent="0.2">
      <c r="A6" s="291"/>
      <c r="B6" s="274" t="s">
        <v>9</v>
      </c>
      <c r="C6" s="275" t="s">
        <v>10</v>
      </c>
      <c r="D6" s="276"/>
      <c r="E6" s="277"/>
      <c r="F6" s="277"/>
      <c r="G6" s="277"/>
      <c r="H6" s="272"/>
      <c r="I6" s="272"/>
      <c r="J6" s="272"/>
      <c r="K6" s="272"/>
      <c r="L6" s="272"/>
      <c r="M6" s="272"/>
      <c r="N6" s="272"/>
      <c r="O6" s="272"/>
      <c r="P6" s="272"/>
      <c r="Q6" s="272"/>
      <c r="R6" s="272"/>
      <c r="S6" s="272"/>
      <c r="T6" s="272"/>
    </row>
    <row r="7" spans="1:20" s="273" customFormat="1" ht="14.25" hidden="1" customHeight="1" x14ac:dyDescent="0.2">
      <c r="A7" s="291"/>
      <c r="B7" s="278"/>
      <c r="C7" s="279" t="s">
        <v>11</v>
      </c>
      <c r="D7" s="280"/>
      <c r="E7" s="281"/>
      <c r="F7" s="282"/>
      <c r="G7" s="282"/>
      <c r="H7" s="272"/>
      <c r="I7" s="272"/>
      <c r="J7" s="272"/>
      <c r="K7" s="272"/>
      <c r="L7" s="272"/>
      <c r="M7" s="272"/>
      <c r="N7" s="272"/>
      <c r="O7" s="272"/>
      <c r="P7" s="272"/>
      <c r="Q7" s="272"/>
      <c r="R7" s="272"/>
      <c r="S7" s="272"/>
      <c r="T7" s="272"/>
    </row>
    <row r="8" spans="1:20" s="273" customFormat="1" ht="14.25" hidden="1" customHeight="1" x14ac:dyDescent="0.2">
      <c r="A8" s="291"/>
      <c r="B8" s="283"/>
      <c r="C8" s="284" t="s">
        <v>12</v>
      </c>
      <c r="D8" s="285"/>
      <c r="E8" s="281"/>
      <c r="F8" s="282"/>
      <c r="G8" s="282"/>
      <c r="H8" s="272"/>
      <c r="I8" s="272"/>
      <c r="J8" s="272"/>
      <c r="K8" s="272"/>
      <c r="L8" s="272"/>
      <c r="M8" s="272"/>
      <c r="N8" s="272"/>
      <c r="O8" s="272"/>
      <c r="P8" s="272"/>
      <c r="Q8" s="272"/>
      <c r="R8" s="272"/>
      <c r="S8" s="272"/>
      <c r="T8" s="272"/>
    </row>
    <row r="9" spans="1:20" s="273" customFormat="1" ht="14.25" hidden="1" customHeight="1" x14ac:dyDescent="0.2">
      <c r="A9" s="291"/>
      <c r="B9" s="286"/>
      <c r="C9" s="284" t="s">
        <v>13</v>
      </c>
      <c r="D9" s="285"/>
      <c r="E9" s="281"/>
      <c r="F9" s="282"/>
      <c r="G9" s="282"/>
      <c r="H9" s="272"/>
      <c r="I9" s="272"/>
      <c r="J9" s="272"/>
      <c r="K9" s="272"/>
      <c r="L9" s="272"/>
      <c r="M9" s="272"/>
      <c r="N9" s="272"/>
      <c r="O9" s="272"/>
      <c r="P9" s="272"/>
      <c r="Q9" s="272"/>
      <c r="R9" s="272"/>
      <c r="S9" s="272"/>
      <c r="T9" s="272"/>
    </row>
    <row r="10" spans="1:20" s="273" customFormat="1" ht="14.25" hidden="1" customHeight="1" x14ac:dyDescent="0.2">
      <c r="B10" s="288"/>
      <c r="C10" s="284" t="s">
        <v>14</v>
      </c>
      <c r="D10" s="287"/>
      <c r="E10" s="287"/>
      <c r="F10" s="287"/>
      <c r="G10" s="287"/>
      <c r="H10" s="287"/>
      <c r="I10" s="287"/>
      <c r="J10" s="287"/>
      <c r="K10" s="287"/>
      <c r="L10" s="287"/>
      <c r="M10" s="287"/>
      <c r="N10" s="287"/>
      <c r="O10" s="287"/>
      <c r="P10" s="287"/>
      <c r="Q10" s="287"/>
      <c r="R10" s="287"/>
      <c r="S10" s="287"/>
      <c r="T10" s="287"/>
    </row>
    <row r="11" spans="1:20" s="273" customFormat="1" ht="14.25" hidden="1" customHeight="1" x14ac:dyDescent="0.2">
      <c r="B11" s="289"/>
      <c r="C11" s="290" t="s">
        <v>15</v>
      </c>
      <c r="D11" s="287"/>
      <c r="E11" s="287"/>
      <c r="F11" s="287"/>
      <c r="G11" s="287"/>
      <c r="H11" s="287"/>
      <c r="I11" s="287"/>
      <c r="J11" s="287"/>
      <c r="K11" s="287"/>
      <c r="L11" s="287"/>
      <c r="M11" s="287"/>
      <c r="N11" s="287"/>
      <c r="O11" s="287"/>
      <c r="P11" s="287"/>
      <c r="Q11" s="287"/>
      <c r="R11" s="287"/>
      <c r="S11" s="287"/>
      <c r="T11" s="287"/>
    </row>
    <row r="12" spans="1:20" s="273" customFormat="1" ht="15" customHeight="1" x14ac:dyDescent="0.2">
      <c r="A12" s="287" t="s">
        <v>16</v>
      </c>
      <c r="B12" s="287"/>
      <c r="C12" s="287"/>
      <c r="D12" s="287"/>
      <c r="E12" s="287"/>
      <c r="F12" s="287"/>
      <c r="G12" s="287"/>
      <c r="H12" s="287"/>
      <c r="I12" s="287"/>
      <c r="J12" s="287"/>
      <c r="K12" s="287"/>
      <c r="L12" s="287"/>
      <c r="M12" s="287"/>
      <c r="N12" s="287"/>
      <c r="O12" s="287"/>
      <c r="P12" s="287"/>
      <c r="Q12" s="287"/>
      <c r="R12" s="287"/>
      <c r="S12" s="287"/>
      <c r="T12" s="287"/>
    </row>
    <row r="13" spans="1:20" s="273" customFormat="1" ht="15" customHeight="1" x14ac:dyDescent="0.2">
      <c r="E13" s="292"/>
    </row>
    <row r="14" spans="1:20" s="273" customFormat="1" ht="15" customHeight="1" x14ac:dyDescent="0.2">
      <c r="E14" s="294"/>
      <c r="F14" s="294"/>
      <c r="G14" s="294"/>
      <c r="H14" s="294"/>
      <c r="I14" s="294"/>
      <c r="O14" s="287"/>
    </row>
    <row r="15" spans="1:20" s="273" customFormat="1" ht="32.25" customHeight="1" x14ac:dyDescent="0.2">
      <c r="E15" s="294"/>
      <c r="F15" s="294"/>
      <c r="G15" s="294"/>
      <c r="H15" s="294"/>
      <c r="I15" s="294"/>
      <c r="O15" s="287"/>
    </row>
    <row r="16" spans="1:20" s="273" customFormat="1" ht="15" customHeight="1" x14ac:dyDescent="0.2">
      <c r="E16" s="294"/>
      <c r="F16" s="294"/>
      <c r="G16" s="294"/>
      <c r="H16" s="294"/>
      <c r="I16" s="294"/>
      <c r="O16" s="287"/>
    </row>
    <row r="17" spans="5:15" s="273" customFormat="1" ht="36" customHeight="1" x14ac:dyDescent="0.2">
      <c r="E17" s="633" t="s">
        <v>17</v>
      </c>
      <c r="F17" s="633"/>
      <c r="G17" s="633"/>
      <c r="H17" s="633"/>
      <c r="I17" s="633"/>
      <c r="O17" s="287" t="s">
        <v>18</v>
      </c>
    </row>
    <row r="18" spans="5:15" s="273" customFormat="1" ht="15" customHeight="1" x14ac:dyDescent="0.2">
      <c r="E18" s="294"/>
      <c r="F18" s="294"/>
      <c r="G18" s="294"/>
      <c r="H18" s="294"/>
      <c r="I18" s="294"/>
      <c r="O18" s="287"/>
    </row>
    <row r="19" spans="5:15" s="273" customFormat="1" ht="51" customHeight="1" x14ac:dyDescent="0.2">
      <c r="E19" s="294"/>
      <c r="F19" s="294"/>
      <c r="G19" s="294"/>
      <c r="H19" s="294"/>
      <c r="I19" s="294"/>
      <c r="O19" s="287"/>
    </row>
    <row r="20" spans="5:15" s="273" customFormat="1" ht="15" customHeight="1" x14ac:dyDescent="0.2">
      <c r="E20" s="294"/>
      <c r="F20" s="294"/>
      <c r="G20" s="294"/>
      <c r="H20" s="294"/>
      <c r="I20" s="294"/>
      <c r="O20" s="287"/>
    </row>
    <row r="21" spans="5:15" s="273" customFormat="1" ht="55.5" customHeight="1" x14ac:dyDescent="0.2">
      <c r="E21" s="633" t="s">
        <v>19</v>
      </c>
      <c r="F21" s="633"/>
      <c r="G21" s="633"/>
      <c r="H21" s="633"/>
      <c r="I21" s="633"/>
      <c r="O21" s="287" t="s">
        <v>20</v>
      </c>
    </row>
    <row r="22" spans="5:15" s="273" customFormat="1" ht="15" customHeight="1" x14ac:dyDescent="0.2">
      <c r="E22" s="294"/>
      <c r="F22" s="294"/>
      <c r="G22" s="294"/>
      <c r="H22" s="294"/>
      <c r="I22" s="294"/>
      <c r="O22" s="287"/>
    </row>
    <row r="23" spans="5:15" s="273" customFormat="1" ht="58.5" customHeight="1" x14ac:dyDescent="0.2">
      <c r="E23" s="294"/>
      <c r="F23" s="294"/>
      <c r="G23" s="294"/>
      <c r="H23" s="294"/>
      <c r="I23" s="294"/>
      <c r="O23" s="287"/>
    </row>
    <row r="24" spans="5:15" s="273" customFormat="1" ht="15" customHeight="1" x14ac:dyDescent="0.2">
      <c r="E24" s="294"/>
      <c r="F24" s="294"/>
      <c r="G24" s="294"/>
      <c r="H24" s="294"/>
      <c r="I24" s="294"/>
      <c r="O24" s="287"/>
    </row>
    <row r="25" spans="5:15" s="273" customFormat="1" ht="63" customHeight="1" x14ac:dyDescent="0.2">
      <c r="E25" s="633" t="s">
        <v>21</v>
      </c>
      <c r="F25" s="633"/>
      <c r="G25" s="633"/>
      <c r="H25" s="633"/>
      <c r="I25" s="633"/>
      <c r="O25" s="287" t="s">
        <v>22</v>
      </c>
    </row>
    <row r="26" spans="5:15" s="273" customFormat="1" ht="41.25" customHeight="1" x14ac:dyDescent="0.2">
      <c r="E26" s="294"/>
      <c r="F26" s="294"/>
      <c r="G26" s="294"/>
      <c r="H26" s="294"/>
      <c r="I26" s="294"/>
      <c r="O26" s="287"/>
    </row>
    <row r="27" spans="5:15" s="273" customFormat="1" ht="15" customHeight="1" x14ac:dyDescent="0.2">
      <c r="E27" s="294"/>
      <c r="F27" s="294"/>
      <c r="G27" s="294"/>
      <c r="H27" s="294"/>
      <c r="I27" s="294"/>
      <c r="O27" s="287"/>
    </row>
    <row r="28" spans="5:15" s="273" customFormat="1" ht="15" customHeight="1" x14ac:dyDescent="0.2">
      <c r="E28" s="294"/>
      <c r="F28" s="294"/>
      <c r="G28" s="294"/>
      <c r="H28" s="294"/>
      <c r="I28" s="294"/>
      <c r="O28" s="287"/>
    </row>
    <row r="29" spans="5:15" s="273" customFormat="1" ht="33.75" customHeight="1" x14ac:dyDescent="0.2">
      <c r="E29" s="633" t="s">
        <v>23</v>
      </c>
      <c r="F29" s="633"/>
      <c r="G29" s="633"/>
      <c r="H29" s="633"/>
      <c r="I29" s="633"/>
      <c r="O29" s="287" t="s">
        <v>24</v>
      </c>
    </row>
    <row r="30" spans="5:15" s="273" customFormat="1" ht="35.25" customHeight="1" x14ac:dyDescent="0.2">
      <c r="E30" s="294"/>
      <c r="F30" s="294"/>
      <c r="G30" s="294"/>
      <c r="H30" s="294"/>
      <c r="I30" s="294"/>
      <c r="O30" s="287"/>
    </row>
    <row r="31" spans="5:15" s="273" customFormat="1" ht="15" customHeight="1" x14ac:dyDescent="0.2">
      <c r="E31" s="294"/>
      <c r="F31" s="294"/>
      <c r="G31" s="294"/>
      <c r="H31" s="294"/>
      <c r="I31" s="294"/>
      <c r="O31" s="287"/>
    </row>
    <row r="32" spans="5:15" s="273" customFormat="1" ht="15" customHeight="1" x14ac:dyDescent="0.2">
      <c r="E32" s="294"/>
      <c r="F32" s="294"/>
      <c r="G32" s="294"/>
      <c r="H32" s="294"/>
      <c r="I32" s="294"/>
      <c r="O32" s="287"/>
    </row>
    <row r="33" spans="5:15" s="273" customFormat="1" ht="36" customHeight="1" x14ac:dyDescent="0.2">
      <c r="E33" s="633" t="s">
        <v>25</v>
      </c>
      <c r="F33" s="633"/>
      <c r="G33" s="633"/>
      <c r="H33" s="633"/>
      <c r="I33" s="633"/>
      <c r="O33" s="287" t="s">
        <v>26</v>
      </c>
    </row>
    <row r="34" spans="5:15" s="273" customFormat="1" ht="15" customHeight="1" x14ac:dyDescent="0.2">
      <c r="E34" s="294"/>
      <c r="F34" s="294"/>
      <c r="G34" s="294"/>
      <c r="H34" s="294"/>
      <c r="I34" s="294"/>
      <c r="O34" s="287"/>
    </row>
    <row r="35" spans="5:15" s="273" customFormat="1" ht="15" customHeight="1" x14ac:dyDescent="0.2">
      <c r="E35" s="294"/>
      <c r="F35" s="294"/>
      <c r="G35" s="294"/>
      <c r="H35" s="294"/>
      <c r="I35" s="294"/>
      <c r="O35" s="287"/>
    </row>
    <row r="36" spans="5:15" s="273" customFormat="1" ht="56.25" customHeight="1" x14ac:dyDescent="0.2">
      <c r="E36" s="294"/>
      <c r="F36" s="294"/>
      <c r="G36" s="294"/>
      <c r="H36" s="294"/>
      <c r="I36" s="294"/>
      <c r="O36" s="287"/>
    </row>
    <row r="37" spans="5:15" s="273" customFormat="1" ht="15" customHeight="1" x14ac:dyDescent="0.2">
      <c r="E37" s="294"/>
      <c r="F37" s="294"/>
      <c r="G37" s="294"/>
      <c r="H37" s="294"/>
      <c r="I37" s="294"/>
      <c r="O37" s="287"/>
    </row>
    <row r="38" spans="5:15" s="273" customFormat="1" ht="61.5" customHeight="1" x14ac:dyDescent="0.2">
      <c r="E38" s="633" t="s">
        <v>27</v>
      </c>
      <c r="F38" s="633"/>
      <c r="G38" s="633"/>
      <c r="H38" s="633"/>
      <c r="I38" s="633"/>
      <c r="O38" s="287" t="s">
        <v>28</v>
      </c>
    </row>
    <row r="39" spans="5:15" s="273" customFormat="1" ht="15" customHeight="1" x14ac:dyDescent="0.2">
      <c r="E39" s="294"/>
      <c r="F39" s="294"/>
      <c r="G39" s="294"/>
      <c r="H39" s="294"/>
      <c r="I39" s="294"/>
      <c r="O39" s="287"/>
    </row>
    <row r="40" spans="5:15" s="273" customFormat="1" ht="43.5" customHeight="1" x14ac:dyDescent="0.2">
      <c r="E40" s="294"/>
      <c r="F40" s="294"/>
      <c r="G40" s="294"/>
      <c r="H40" s="294"/>
      <c r="I40" s="294"/>
      <c r="O40" s="287"/>
    </row>
    <row r="41" spans="5:15" s="273" customFormat="1" ht="15" customHeight="1" x14ac:dyDescent="0.2">
      <c r="E41" s="294"/>
      <c r="F41" s="294"/>
      <c r="G41" s="294"/>
      <c r="H41" s="294"/>
      <c r="I41" s="294"/>
      <c r="O41" s="287"/>
    </row>
    <row r="42" spans="5:15" s="273" customFormat="1" ht="37.5" customHeight="1" x14ac:dyDescent="0.2">
      <c r="E42" s="633" t="s">
        <v>29</v>
      </c>
      <c r="F42" s="633"/>
      <c r="G42" s="633"/>
      <c r="H42" s="633"/>
      <c r="I42" s="633"/>
      <c r="O42" s="287" t="s">
        <v>30</v>
      </c>
    </row>
    <row r="43" spans="5:15" s="273" customFormat="1" ht="15" customHeight="1" x14ac:dyDescent="0.2">
      <c r="E43" s="295"/>
      <c r="F43" s="295"/>
      <c r="G43" s="295"/>
      <c r="H43" s="295"/>
      <c r="I43" s="295"/>
    </row>
    <row r="44" spans="5:15" s="273" customFormat="1" ht="15" customHeight="1" x14ac:dyDescent="0.2">
      <c r="E44" s="295"/>
      <c r="F44" s="295"/>
      <c r="G44" s="295"/>
      <c r="H44" s="295"/>
      <c r="I44" s="295"/>
    </row>
    <row r="45" spans="5:15" s="273" customFormat="1" ht="15" customHeight="1" x14ac:dyDescent="0.2">
      <c r="E45" s="295"/>
      <c r="F45" s="295"/>
      <c r="G45" s="295"/>
      <c r="H45" s="295"/>
      <c r="I45" s="295"/>
    </row>
    <row r="46" spans="5:15" s="273" customFormat="1" ht="15" customHeight="1" x14ac:dyDescent="0.2">
      <c r="E46" s="296"/>
      <c r="F46" s="296"/>
      <c r="G46" s="296"/>
      <c r="H46" s="296"/>
      <c r="I46" s="296"/>
    </row>
    <row r="47" spans="5:15" s="273" customFormat="1" ht="15" customHeight="1" x14ac:dyDescent="0.2">
      <c r="E47" s="296"/>
      <c r="F47" s="296"/>
      <c r="G47" s="296"/>
      <c r="H47" s="296"/>
      <c r="I47" s="296"/>
    </row>
    <row r="48" spans="5:15" s="273" customFormat="1" ht="15" customHeight="1" x14ac:dyDescent="0.2">
      <c r="E48" s="296"/>
      <c r="F48" s="296"/>
      <c r="G48" s="296"/>
      <c r="H48" s="296"/>
      <c r="I48" s="296"/>
    </row>
    <row r="49" spans="5:9" s="273" customFormat="1" ht="15" customHeight="1" x14ac:dyDescent="0.2">
      <c r="E49" s="296"/>
      <c r="F49" s="296"/>
      <c r="G49" s="296"/>
      <c r="H49" s="296"/>
      <c r="I49" s="296"/>
    </row>
    <row r="50" spans="5:9" s="273" customFormat="1" ht="15" customHeight="1" x14ac:dyDescent="0.2">
      <c r="E50" s="296"/>
      <c r="F50" s="296"/>
      <c r="G50" s="296"/>
      <c r="H50" s="296"/>
      <c r="I50" s="296"/>
    </row>
    <row r="51" spans="5:9" s="273" customFormat="1" ht="15" customHeight="1" x14ac:dyDescent="0.2">
      <c r="E51" s="296"/>
      <c r="F51" s="296"/>
      <c r="G51" s="296"/>
      <c r="H51" s="296"/>
      <c r="I51" s="296"/>
    </row>
    <row r="52" spans="5:9" s="273" customFormat="1" ht="15" customHeight="1" x14ac:dyDescent="0.2">
      <c r="E52" s="296"/>
      <c r="F52" s="296"/>
      <c r="G52" s="296"/>
      <c r="H52" s="296"/>
      <c r="I52" s="296"/>
    </row>
    <row r="53" spans="5:9" s="273" customFormat="1" ht="15" customHeight="1" x14ac:dyDescent="0.2">
      <c r="E53" s="296"/>
      <c r="F53" s="296"/>
      <c r="G53" s="296"/>
      <c r="H53" s="296"/>
      <c r="I53" s="296"/>
    </row>
    <row r="54" spans="5:9" s="273" customFormat="1" ht="15" customHeight="1" x14ac:dyDescent="0.2">
      <c r="E54" s="296"/>
      <c r="F54" s="296"/>
      <c r="G54" s="296"/>
      <c r="H54" s="296"/>
      <c r="I54" s="296"/>
    </row>
    <row r="55" spans="5:9" s="273" customFormat="1" ht="15" customHeight="1" x14ac:dyDescent="0.2">
      <c r="E55" s="296"/>
      <c r="F55" s="296"/>
      <c r="G55" s="296"/>
      <c r="H55" s="296"/>
      <c r="I55" s="296"/>
    </row>
    <row r="56" spans="5:9" s="273" customFormat="1" ht="15" customHeight="1" x14ac:dyDescent="0.2">
      <c r="E56" s="296"/>
      <c r="F56" s="296"/>
      <c r="G56" s="296"/>
      <c r="H56" s="296"/>
      <c r="I56" s="296"/>
    </row>
    <row r="57" spans="5:9" s="273" customFormat="1" ht="15" customHeight="1" x14ac:dyDescent="0.2">
      <c r="E57" s="296"/>
      <c r="F57" s="296"/>
      <c r="G57" s="296"/>
      <c r="H57" s="296"/>
      <c r="I57" s="296"/>
    </row>
    <row r="58" spans="5:9" s="273" customFormat="1" ht="15" customHeight="1" x14ac:dyDescent="0.2">
      <c r="E58" s="296"/>
      <c r="F58" s="296"/>
      <c r="G58" s="296"/>
      <c r="H58" s="296"/>
      <c r="I58" s="296"/>
    </row>
    <row r="59" spans="5:9" s="273" customFormat="1" ht="15" customHeight="1" x14ac:dyDescent="0.2">
      <c r="E59" s="296"/>
      <c r="F59" s="296"/>
      <c r="G59" s="296"/>
      <c r="H59" s="296"/>
      <c r="I59" s="296"/>
    </row>
    <row r="60" spans="5:9" s="273" customFormat="1" ht="15" customHeight="1" x14ac:dyDescent="0.2">
      <c r="E60" s="296"/>
      <c r="F60" s="296"/>
      <c r="G60" s="296"/>
      <c r="H60" s="296"/>
      <c r="I60" s="296"/>
    </row>
    <row r="61" spans="5:9" s="273" customFormat="1" ht="15" customHeight="1" x14ac:dyDescent="0.2">
      <c r="E61" s="296"/>
      <c r="F61" s="296"/>
      <c r="G61" s="296"/>
      <c r="H61" s="296"/>
      <c r="I61" s="296"/>
    </row>
    <row r="62" spans="5:9" s="273" customFormat="1" ht="15" customHeight="1" x14ac:dyDescent="0.2">
      <c r="E62" s="296"/>
      <c r="F62" s="296"/>
      <c r="G62" s="296"/>
      <c r="H62" s="296"/>
      <c r="I62" s="296"/>
    </row>
    <row r="63" spans="5:9" s="273" customFormat="1" ht="15" customHeight="1" x14ac:dyDescent="0.2">
      <c r="E63" s="296"/>
      <c r="F63" s="296"/>
      <c r="G63" s="296"/>
      <c r="H63" s="296"/>
      <c r="I63" s="296"/>
    </row>
    <row r="64" spans="5:9" s="273" customFormat="1" ht="15" customHeight="1" x14ac:dyDescent="0.2">
      <c r="E64" s="296"/>
      <c r="F64" s="296"/>
      <c r="G64" s="296"/>
      <c r="H64" s="296"/>
      <c r="I64" s="296"/>
    </row>
    <row r="65" spans="5:9" s="273" customFormat="1" ht="15" customHeight="1" x14ac:dyDescent="0.2">
      <c r="E65" s="296"/>
      <c r="F65" s="296"/>
      <c r="G65" s="296"/>
      <c r="H65" s="296"/>
      <c r="I65" s="296"/>
    </row>
    <row r="66" spans="5:9" s="273" customFormat="1" ht="15" customHeight="1" x14ac:dyDescent="0.2">
      <c r="E66" s="296"/>
      <c r="F66" s="296"/>
      <c r="G66" s="296"/>
      <c r="H66" s="296"/>
      <c r="I66" s="296"/>
    </row>
    <row r="67" spans="5:9" s="273" customFormat="1" ht="15" customHeight="1" x14ac:dyDescent="0.2">
      <c r="E67" s="296"/>
      <c r="F67" s="296"/>
      <c r="G67" s="296"/>
      <c r="H67" s="296"/>
      <c r="I67" s="296"/>
    </row>
    <row r="68" spans="5:9" s="273" customFormat="1" ht="15" customHeight="1" x14ac:dyDescent="0.2">
      <c r="E68" s="296"/>
      <c r="F68" s="296"/>
      <c r="G68" s="296"/>
      <c r="H68" s="296"/>
      <c r="I68" s="296"/>
    </row>
    <row r="69" spans="5:9" s="273" customFormat="1" ht="15" customHeight="1" x14ac:dyDescent="0.2">
      <c r="E69" s="296"/>
      <c r="F69" s="296"/>
      <c r="G69" s="296"/>
      <c r="H69" s="296"/>
      <c r="I69" s="296"/>
    </row>
    <row r="70" spans="5:9" s="273" customFormat="1" ht="15" customHeight="1" x14ac:dyDescent="0.2">
      <c r="E70" s="296"/>
      <c r="F70" s="296"/>
      <c r="G70" s="296"/>
      <c r="H70" s="296"/>
      <c r="I70" s="296"/>
    </row>
    <row r="71" spans="5:9" s="273" customFormat="1" ht="15" customHeight="1" x14ac:dyDescent="0.2">
      <c r="E71" s="296"/>
      <c r="F71" s="296"/>
      <c r="G71" s="296"/>
      <c r="H71" s="296"/>
      <c r="I71" s="296"/>
    </row>
    <row r="72" spans="5:9" s="273" customFormat="1" ht="15" customHeight="1" x14ac:dyDescent="0.2">
      <c r="E72" s="296"/>
      <c r="F72" s="296"/>
      <c r="G72" s="296"/>
      <c r="H72" s="296"/>
      <c r="I72" s="296"/>
    </row>
    <row r="73" spans="5:9" s="273" customFormat="1" ht="15" customHeight="1" x14ac:dyDescent="0.2">
      <c r="E73" s="296"/>
      <c r="F73" s="296"/>
      <c r="G73" s="296"/>
      <c r="H73" s="296"/>
      <c r="I73" s="296"/>
    </row>
    <row r="74" spans="5:9" s="273" customFormat="1" ht="15" customHeight="1" x14ac:dyDescent="0.2">
      <c r="E74" s="296"/>
      <c r="F74" s="296"/>
      <c r="G74" s="296"/>
      <c r="H74" s="296"/>
      <c r="I74" s="296"/>
    </row>
    <row r="75" spans="5:9" s="273" customFormat="1" ht="15" customHeight="1" x14ac:dyDescent="0.2">
      <c r="E75" s="296"/>
      <c r="F75" s="296"/>
      <c r="G75" s="296"/>
      <c r="H75" s="296"/>
      <c r="I75" s="296"/>
    </row>
    <row r="76" spans="5:9" s="273" customFormat="1" ht="15" customHeight="1" x14ac:dyDescent="0.2">
      <c r="E76" s="296"/>
      <c r="F76" s="296"/>
      <c r="G76" s="296"/>
      <c r="H76" s="296"/>
      <c r="I76" s="296"/>
    </row>
    <row r="77" spans="5:9" s="273" customFormat="1" ht="15" customHeight="1" x14ac:dyDescent="0.2">
      <c r="E77" s="296"/>
      <c r="F77" s="296"/>
      <c r="G77" s="296"/>
      <c r="H77" s="296"/>
      <c r="I77" s="296"/>
    </row>
    <row r="78" spans="5:9" s="273" customFormat="1" ht="15" customHeight="1" x14ac:dyDescent="0.2">
      <c r="E78" s="296"/>
      <c r="F78" s="296"/>
      <c r="G78" s="296"/>
      <c r="H78" s="296"/>
      <c r="I78" s="296"/>
    </row>
    <row r="79" spans="5:9" s="273" customFormat="1" ht="15" customHeight="1" x14ac:dyDescent="0.2">
      <c r="E79" s="296"/>
      <c r="F79" s="296"/>
      <c r="G79" s="296"/>
      <c r="H79" s="296"/>
      <c r="I79" s="296"/>
    </row>
    <row r="80" spans="5:9" s="273" customFormat="1" ht="15" customHeight="1" x14ac:dyDescent="0.2">
      <c r="E80" s="296"/>
      <c r="F80" s="296"/>
      <c r="G80" s="296"/>
      <c r="H80" s="296"/>
      <c r="I80" s="296"/>
    </row>
    <row r="81" spans="5:9" s="273" customFormat="1" ht="15" customHeight="1" x14ac:dyDescent="0.2">
      <c r="E81" s="296"/>
      <c r="F81" s="296"/>
      <c r="G81" s="296"/>
      <c r="H81" s="296"/>
      <c r="I81" s="296"/>
    </row>
    <row r="82" spans="5:9" s="273" customFormat="1" ht="15" customHeight="1" x14ac:dyDescent="0.2">
      <c r="E82" s="296"/>
      <c r="F82" s="296"/>
      <c r="G82" s="296"/>
      <c r="H82" s="296"/>
      <c r="I82" s="296"/>
    </row>
    <row r="83" spans="5:9" s="273" customFormat="1" ht="15" customHeight="1" x14ac:dyDescent="0.2">
      <c r="E83" s="296"/>
      <c r="F83" s="296"/>
      <c r="G83" s="296"/>
      <c r="H83" s="296"/>
      <c r="I83" s="296"/>
    </row>
    <row r="84" spans="5:9" s="273" customFormat="1" ht="15" customHeight="1" x14ac:dyDescent="0.2">
      <c r="E84" s="296"/>
      <c r="F84" s="296"/>
      <c r="G84" s="296"/>
      <c r="H84" s="296"/>
      <c r="I84" s="296"/>
    </row>
    <row r="85" spans="5:9" s="273" customFormat="1" ht="15" customHeight="1" x14ac:dyDescent="0.2">
      <c r="E85" s="296"/>
      <c r="F85" s="296"/>
      <c r="G85" s="296"/>
      <c r="H85" s="296"/>
      <c r="I85" s="296"/>
    </row>
    <row r="86" spans="5:9" s="273" customFormat="1" ht="15" customHeight="1" x14ac:dyDescent="0.2">
      <c r="E86" s="296"/>
      <c r="F86" s="296"/>
      <c r="G86" s="296"/>
      <c r="H86" s="296"/>
      <c r="I86" s="296"/>
    </row>
    <row r="87" spans="5:9" s="273" customFormat="1" ht="15" customHeight="1" x14ac:dyDescent="0.2">
      <c r="E87" s="296"/>
      <c r="F87" s="296"/>
      <c r="G87" s="296"/>
      <c r="H87" s="296"/>
      <c r="I87" s="296"/>
    </row>
    <row r="88" spans="5:9" s="273" customFormat="1" ht="15" customHeight="1" x14ac:dyDescent="0.2">
      <c r="E88" s="296"/>
      <c r="F88" s="296"/>
      <c r="G88" s="296"/>
      <c r="H88" s="296"/>
      <c r="I88" s="296"/>
    </row>
    <row r="89" spans="5:9" s="273" customFormat="1" ht="15" customHeight="1" x14ac:dyDescent="0.2">
      <c r="E89" s="296"/>
      <c r="F89" s="296"/>
      <c r="G89" s="296"/>
      <c r="H89" s="296"/>
      <c r="I89" s="296"/>
    </row>
    <row r="90" spans="5:9" s="273" customFormat="1" ht="15" customHeight="1" x14ac:dyDescent="0.2">
      <c r="E90" s="296"/>
      <c r="F90" s="296"/>
      <c r="G90" s="296"/>
      <c r="H90" s="296"/>
      <c r="I90" s="296"/>
    </row>
    <row r="91" spans="5:9" s="273" customFormat="1" ht="15" customHeight="1" x14ac:dyDescent="0.2">
      <c r="E91" s="296"/>
      <c r="F91" s="296"/>
      <c r="G91" s="296"/>
      <c r="H91" s="296"/>
      <c r="I91" s="296"/>
    </row>
    <row r="92" spans="5:9" s="273" customFormat="1" ht="15" customHeight="1" x14ac:dyDescent="0.2">
      <c r="E92" s="296"/>
      <c r="F92" s="296"/>
      <c r="G92" s="296"/>
      <c r="H92" s="296"/>
      <c r="I92" s="296"/>
    </row>
    <row r="93" spans="5:9" s="273" customFormat="1" ht="15" customHeight="1" x14ac:dyDescent="0.2">
      <c r="E93" s="292"/>
    </row>
    <row r="94" spans="5:9" s="273" customFormat="1" ht="15" customHeight="1" x14ac:dyDescent="0.2">
      <c r="E94" s="292"/>
    </row>
    <row r="95" spans="5:9" s="273" customFormat="1" ht="15" customHeight="1" x14ac:dyDescent="0.2">
      <c r="E95" s="292"/>
    </row>
    <row r="96" spans="5:9" s="273" customFormat="1" ht="15" customHeight="1" x14ac:dyDescent="0.2">
      <c r="E96" s="292"/>
    </row>
    <row r="97" spans="5:5" s="273" customFormat="1" ht="15" customHeight="1" x14ac:dyDescent="0.2">
      <c r="E97" s="292"/>
    </row>
    <row r="98" spans="5:5" s="273" customFormat="1" ht="15" customHeight="1" x14ac:dyDescent="0.2">
      <c r="E98" s="292"/>
    </row>
    <row r="99" spans="5:5" s="273" customFormat="1" ht="15" customHeight="1" x14ac:dyDescent="0.2">
      <c r="E99" s="292"/>
    </row>
    <row r="100" spans="5:5" s="273" customFormat="1" ht="15" customHeight="1" x14ac:dyDescent="0.2">
      <c r="E100" s="292"/>
    </row>
    <row r="101" spans="5:5" s="273" customFormat="1" ht="15" customHeight="1" x14ac:dyDescent="0.2">
      <c r="E101" s="292"/>
    </row>
    <row r="102" spans="5:5" s="273" customFormat="1" ht="15" customHeight="1" x14ac:dyDescent="0.2">
      <c r="E102" s="292"/>
    </row>
    <row r="103" spans="5:5" s="273" customFormat="1" ht="15" customHeight="1" x14ac:dyDescent="0.2">
      <c r="E103" s="292"/>
    </row>
    <row r="104" spans="5:5" s="273" customFormat="1" ht="15" customHeight="1" x14ac:dyDescent="0.2">
      <c r="E104" s="292"/>
    </row>
    <row r="105" spans="5:5" s="273" customFormat="1" ht="15" customHeight="1" x14ac:dyDescent="0.2">
      <c r="E105" s="292"/>
    </row>
    <row r="106" spans="5:5" s="273" customFormat="1" ht="15" customHeight="1" x14ac:dyDescent="0.2">
      <c r="E106" s="292"/>
    </row>
    <row r="107" spans="5:5" s="273" customFormat="1" ht="15" customHeight="1" x14ac:dyDescent="0.2">
      <c r="E107" s="292"/>
    </row>
    <row r="108" spans="5:5" s="273" customFormat="1" ht="15" customHeight="1" x14ac:dyDescent="0.2">
      <c r="E108" s="292"/>
    </row>
    <row r="109" spans="5:5" s="273" customFormat="1" ht="15" customHeight="1" x14ac:dyDescent="0.2">
      <c r="E109" s="292"/>
    </row>
    <row r="110" spans="5:5" s="273" customFormat="1" ht="15" customHeight="1" x14ac:dyDescent="0.2">
      <c r="E110" s="292"/>
    </row>
    <row r="111" spans="5:5" s="273" customFormat="1" ht="15" customHeight="1" x14ac:dyDescent="0.2">
      <c r="E111" s="292"/>
    </row>
    <row r="112" spans="5:5" s="273" customFormat="1" ht="15" customHeight="1" x14ac:dyDescent="0.2">
      <c r="E112" s="292"/>
    </row>
    <row r="113" spans="5:5" s="273" customFormat="1" ht="15" customHeight="1" x14ac:dyDescent="0.2">
      <c r="E113" s="292"/>
    </row>
    <row r="114" spans="5:5" s="273" customFormat="1" ht="15" customHeight="1" x14ac:dyDescent="0.2">
      <c r="E114" s="292"/>
    </row>
    <row r="115" spans="5:5" s="273" customFormat="1" ht="15" customHeight="1" x14ac:dyDescent="0.2">
      <c r="E115" s="292"/>
    </row>
    <row r="116" spans="5:5" s="273" customFormat="1" ht="15" customHeight="1" x14ac:dyDescent="0.2">
      <c r="E116" s="292"/>
    </row>
    <row r="117" spans="5:5" s="273" customFormat="1" ht="15" customHeight="1" x14ac:dyDescent="0.2">
      <c r="E117" s="292"/>
    </row>
    <row r="118" spans="5:5" s="273" customFormat="1" ht="15" customHeight="1" x14ac:dyDescent="0.2">
      <c r="E118" s="292"/>
    </row>
    <row r="119" spans="5:5" s="273" customFormat="1" ht="15" customHeight="1" x14ac:dyDescent="0.2">
      <c r="E119" s="292"/>
    </row>
    <row r="120" spans="5:5" s="273" customFormat="1" ht="15" customHeight="1" x14ac:dyDescent="0.2">
      <c r="E120" s="292"/>
    </row>
  </sheetData>
  <sheetProtection formatCells="0" formatColumns="0" formatRows="0" insertColumns="0" insertRows="0" insertHyperlinks="0" deleteColumns="0" deleteRows="0" sort="0" autoFilter="0" pivotTables="0"/>
  <mergeCells count="12">
    <mergeCell ref="E42:I42"/>
    <mergeCell ref="E17:I17"/>
    <mergeCell ref="E21:I21"/>
    <mergeCell ref="E25:I25"/>
    <mergeCell ref="E29:I29"/>
    <mergeCell ref="E33:I33"/>
    <mergeCell ref="E38:I38"/>
    <mergeCell ref="B1:D1"/>
    <mergeCell ref="E1:T1"/>
    <mergeCell ref="B2:T2"/>
    <mergeCell ref="B3:T3"/>
    <mergeCell ref="B4:T4"/>
  </mergeCells>
  <pageMargins left="0.25" right="0.25" top="0.75" bottom="0.75" header="0" footer="0"/>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EF2CB"/>
  </sheetPr>
  <dimension ref="A1:F987"/>
  <sheetViews>
    <sheetView workbookViewId="0">
      <selection activeCell="F9" sqref="F9"/>
    </sheetView>
  </sheetViews>
  <sheetFormatPr baseColWidth="10" defaultColWidth="14.5" defaultRowHeight="15" customHeight="1" x14ac:dyDescent="0.15"/>
  <cols>
    <col min="1" max="1" width="14.5" style="192" customWidth="1"/>
    <col min="2" max="2" width="21.1640625" style="192" customWidth="1"/>
    <col min="3" max="3" width="18.5" style="192" customWidth="1"/>
    <col min="4" max="4" width="16.1640625" style="192" customWidth="1"/>
    <col min="5" max="5" width="24.5" style="192" customWidth="1"/>
    <col min="6" max="6" width="32.5" style="192" customWidth="1"/>
    <col min="7" max="26" width="11.5" style="192" customWidth="1"/>
    <col min="27" max="16384" width="14.5" style="192"/>
  </cols>
  <sheetData>
    <row r="1" spans="1:6" ht="14.25" customHeight="1" x14ac:dyDescent="0.15"/>
    <row r="2" spans="1:6" ht="36.75" customHeight="1" thickBot="1" x14ac:dyDescent="0.2">
      <c r="A2" s="768" t="s">
        <v>600</v>
      </c>
      <c r="B2" s="769"/>
      <c r="C2" s="769"/>
      <c r="D2" s="769"/>
      <c r="E2" s="769"/>
      <c r="F2" s="770"/>
    </row>
    <row r="3" spans="1:6" ht="64.5" hidden="1" customHeight="1" thickBot="1" x14ac:dyDescent="0.2">
      <c r="A3" s="771"/>
      <c r="B3" s="772"/>
      <c r="C3" s="772"/>
      <c r="D3" s="772"/>
      <c r="E3" s="772"/>
      <c r="F3" s="773"/>
    </row>
    <row r="4" spans="1:6" ht="27.75" customHeight="1" x14ac:dyDescent="0.15">
      <c r="A4" s="193" t="s">
        <v>601</v>
      </c>
      <c r="B4" s="194" t="s">
        <v>602</v>
      </c>
      <c r="C4" s="194" t="s">
        <v>603</v>
      </c>
      <c r="D4" s="774" t="s">
        <v>604</v>
      </c>
      <c r="E4" s="775"/>
      <c r="F4" s="195">
        <v>4</v>
      </c>
    </row>
    <row r="5" spans="1:6" ht="24" customHeight="1" x14ac:dyDescent="0.15">
      <c r="A5" s="776">
        <v>1</v>
      </c>
      <c r="B5" s="779" t="s">
        <v>605</v>
      </c>
      <c r="C5" s="782">
        <v>43816</v>
      </c>
      <c r="D5" s="194" t="s">
        <v>606</v>
      </c>
      <c r="E5" s="196" t="s">
        <v>607</v>
      </c>
      <c r="F5" s="197" t="s">
        <v>608</v>
      </c>
    </row>
    <row r="6" spans="1:6" ht="24" customHeight="1" x14ac:dyDescent="0.15">
      <c r="A6" s="777"/>
      <c r="B6" s="780"/>
      <c r="C6" s="780"/>
      <c r="D6" s="194" t="s">
        <v>609</v>
      </c>
      <c r="E6" s="196" t="s">
        <v>610</v>
      </c>
      <c r="F6" s="197" t="s">
        <v>611</v>
      </c>
    </row>
    <row r="7" spans="1:6" ht="24" customHeight="1" x14ac:dyDescent="0.15">
      <c r="A7" s="778"/>
      <c r="B7" s="781"/>
      <c r="C7" s="781"/>
      <c r="D7" s="198" t="s">
        <v>612</v>
      </c>
      <c r="E7" s="196" t="s">
        <v>610</v>
      </c>
      <c r="F7" s="197" t="s">
        <v>611</v>
      </c>
    </row>
    <row r="8" spans="1:6" ht="21" customHeight="1" x14ac:dyDescent="0.15">
      <c r="A8" s="776">
        <v>2</v>
      </c>
      <c r="B8" s="779" t="s">
        <v>613</v>
      </c>
      <c r="C8" s="782">
        <v>44235</v>
      </c>
      <c r="D8" s="194" t="s">
        <v>606</v>
      </c>
      <c r="E8" s="196" t="s">
        <v>610</v>
      </c>
      <c r="F8" s="197" t="s">
        <v>611</v>
      </c>
    </row>
    <row r="9" spans="1:6" ht="21" customHeight="1" x14ac:dyDescent="0.15">
      <c r="A9" s="777"/>
      <c r="B9" s="780"/>
      <c r="C9" s="780"/>
      <c r="D9" s="194" t="s">
        <v>609</v>
      </c>
      <c r="E9" s="196" t="s">
        <v>610</v>
      </c>
      <c r="F9" s="197" t="s">
        <v>611</v>
      </c>
    </row>
    <row r="10" spans="1:6" ht="21" customHeight="1" x14ac:dyDescent="0.15">
      <c r="A10" s="778"/>
      <c r="B10" s="781"/>
      <c r="C10" s="781"/>
      <c r="D10" s="198" t="s">
        <v>612</v>
      </c>
      <c r="E10" s="196" t="s">
        <v>610</v>
      </c>
      <c r="F10" s="197" t="s">
        <v>611</v>
      </c>
    </row>
    <row r="11" spans="1:6" ht="21.75" customHeight="1" x14ac:dyDescent="0.15">
      <c r="A11" s="776">
        <v>3</v>
      </c>
      <c r="B11" s="779" t="s">
        <v>614</v>
      </c>
      <c r="C11" s="782">
        <v>44545</v>
      </c>
      <c r="D11" s="194" t="s">
        <v>606</v>
      </c>
      <c r="E11" s="196" t="s">
        <v>615</v>
      </c>
      <c r="F11" s="197" t="s">
        <v>616</v>
      </c>
    </row>
    <row r="12" spans="1:6" ht="21.75" customHeight="1" x14ac:dyDescent="0.15">
      <c r="A12" s="777"/>
      <c r="B12" s="780"/>
      <c r="C12" s="780"/>
      <c r="D12" s="194" t="s">
        <v>609</v>
      </c>
      <c r="E12" s="196" t="s">
        <v>610</v>
      </c>
      <c r="F12" s="197" t="s">
        <v>611</v>
      </c>
    </row>
    <row r="13" spans="1:6" ht="21.75" customHeight="1" x14ac:dyDescent="0.15">
      <c r="A13" s="778"/>
      <c r="B13" s="781"/>
      <c r="C13" s="781"/>
      <c r="D13" s="198" t="s">
        <v>612</v>
      </c>
      <c r="E13" s="196" t="s">
        <v>610</v>
      </c>
      <c r="F13" s="197" t="s">
        <v>611</v>
      </c>
    </row>
    <row r="14" spans="1:6" ht="50.25" customHeight="1" x14ac:dyDescent="0.15">
      <c r="A14" s="776">
        <v>4</v>
      </c>
      <c r="B14" s="779" t="s">
        <v>617</v>
      </c>
      <c r="C14" s="782">
        <v>45264</v>
      </c>
      <c r="D14" s="194" t="s">
        <v>606</v>
      </c>
      <c r="E14" s="196" t="s">
        <v>618</v>
      </c>
      <c r="F14" s="197" t="s">
        <v>619</v>
      </c>
    </row>
    <row r="15" spans="1:6" ht="27.75" customHeight="1" x14ac:dyDescent="0.15">
      <c r="A15" s="777"/>
      <c r="B15" s="780"/>
      <c r="C15" s="780"/>
      <c r="D15" s="194" t="s">
        <v>609</v>
      </c>
      <c r="E15" s="196" t="s">
        <v>620</v>
      </c>
      <c r="F15" s="197" t="s">
        <v>611</v>
      </c>
    </row>
    <row r="16" spans="1:6" ht="20.25" customHeight="1" x14ac:dyDescent="0.15">
      <c r="A16" s="778"/>
      <c r="B16" s="781"/>
      <c r="C16" s="781"/>
      <c r="D16" s="198" t="s">
        <v>612</v>
      </c>
      <c r="E16" s="196" t="s">
        <v>620</v>
      </c>
      <c r="F16" s="197" t="s">
        <v>611</v>
      </c>
    </row>
    <row r="17" ht="14.25" customHeight="1" x14ac:dyDescent="0.15"/>
    <row r="18" ht="14.25" customHeight="1" x14ac:dyDescent="0.15"/>
    <row r="19" ht="14.25" customHeight="1" x14ac:dyDescent="0.15"/>
    <row r="20" ht="14.25" customHeight="1" x14ac:dyDescent="0.15"/>
    <row r="21" ht="14.25" customHeight="1" x14ac:dyDescent="0.15"/>
    <row r="22" ht="14.25" customHeight="1" x14ac:dyDescent="0.15"/>
    <row r="23" ht="14.25" customHeight="1" x14ac:dyDescent="0.15"/>
    <row r="24" ht="14.25" customHeight="1" x14ac:dyDescent="0.15"/>
    <row r="25" ht="14.25" customHeight="1" x14ac:dyDescent="0.15"/>
    <row r="26" ht="14.25" customHeight="1" x14ac:dyDescent="0.15"/>
    <row r="27" ht="14.25" customHeight="1" x14ac:dyDescent="0.15"/>
    <row r="28" ht="14.25" customHeight="1" x14ac:dyDescent="0.15"/>
    <row r="29" ht="14.25" customHeight="1" x14ac:dyDescent="0.15"/>
    <row r="30" ht="14.25" customHeight="1" x14ac:dyDescent="0.15"/>
    <row r="31" ht="14.25" customHeight="1" x14ac:dyDescent="0.15"/>
    <row r="32"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row r="48"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row r="363" ht="14.25" customHeight="1" x14ac:dyDescent="0.15"/>
    <row r="364" ht="14.25" customHeight="1" x14ac:dyDescent="0.15"/>
    <row r="365" ht="14.25" customHeight="1" x14ac:dyDescent="0.15"/>
    <row r="366" ht="14.25" customHeight="1" x14ac:dyDescent="0.15"/>
    <row r="367" ht="14.25" customHeight="1" x14ac:dyDescent="0.15"/>
    <row r="368" ht="14.25" customHeight="1" x14ac:dyDescent="0.15"/>
    <row r="369" ht="14.25" customHeight="1" x14ac:dyDescent="0.15"/>
    <row r="370" ht="14.25" customHeight="1" x14ac:dyDescent="0.15"/>
    <row r="371" ht="14.25" customHeight="1" x14ac:dyDescent="0.15"/>
    <row r="372" ht="14.25" customHeight="1" x14ac:dyDescent="0.15"/>
    <row r="373" ht="14.25" customHeight="1" x14ac:dyDescent="0.15"/>
    <row r="374" ht="14.25" customHeight="1" x14ac:dyDescent="0.15"/>
    <row r="375" ht="14.25" customHeight="1" x14ac:dyDescent="0.15"/>
    <row r="376" ht="14.25" customHeight="1" x14ac:dyDescent="0.15"/>
    <row r="377" ht="14.25" customHeight="1" x14ac:dyDescent="0.15"/>
    <row r="378" ht="14.25" customHeight="1" x14ac:dyDescent="0.15"/>
    <row r="379" ht="14.25" customHeight="1" x14ac:dyDescent="0.15"/>
    <row r="380" ht="14.25" customHeight="1" x14ac:dyDescent="0.15"/>
    <row r="381" ht="14.25" customHeight="1" x14ac:dyDescent="0.15"/>
    <row r="382" ht="14.25" customHeight="1" x14ac:dyDescent="0.15"/>
    <row r="383" ht="14.25" customHeight="1" x14ac:dyDescent="0.15"/>
    <row r="384" ht="14.25" customHeight="1" x14ac:dyDescent="0.15"/>
    <row r="385" ht="14.25" customHeight="1" x14ac:dyDescent="0.15"/>
    <row r="386" ht="14.25" customHeight="1" x14ac:dyDescent="0.15"/>
    <row r="387" ht="14.25" customHeight="1" x14ac:dyDescent="0.15"/>
    <row r="388" ht="14.25" customHeight="1" x14ac:dyDescent="0.15"/>
    <row r="389" ht="14.25" customHeight="1" x14ac:dyDescent="0.15"/>
    <row r="390" ht="14.25" customHeight="1" x14ac:dyDescent="0.15"/>
    <row r="391" ht="14.25" customHeight="1" x14ac:dyDescent="0.15"/>
    <row r="392" ht="14.25" customHeight="1" x14ac:dyDescent="0.15"/>
    <row r="393" ht="14.25" customHeight="1" x14ac:dyDescent="0.15"/>
    <row r="394" ht="14.25" customHeight="1" x14ac:dyDescent="0.15"/>
    <row r="395" ht="14.25" customHeight="1" x14ac:dyDescent="0.15"/>
    <row r="396" ht="14.25" customHeight="1" x14ac:dyDescent="0.15"/>
    <row r="397" ht="14.25" customHeight="1" x14ac:dyDescent="0.15"/>
    <row r="398" ht="14.25" customHeight="1" x14ac:dyDescent="0.15"/>
    <row r="399" ht="14.25" customHeight="1" x14ac:dyDescent="0.15"/>
    <row r="400" ht="14.25" customHeight="1" x14ac:dyDescent="0.15"/>
    <row r="401" ht="14.25" customHeight="1" x14ac:dyDescent="0.15"/>
    <row r="402" ht="14.25" customHeight="1" x14ac:dyDescent="0.15"/>
    <row r="403" ht="14.25" customHeight="1" x14ac:dyDescent="0.15"/>
    <row r="404" ht="14.25" customHeight="1" x14ac:dyDescent="0.15"/>
    <row r="405" ht="14.25" customHeight="1" x14ac:dyDescent="0.15"/>
    <row r="406" ht="14.25" customHeight="1" x14ac:dyDescent="0.15"/>
    <row r="407" ht="14.25" customHeight="1" x14ac:dyDescent="0.15"/>
    <row r="408" ht="14.25" customHeight="1" x14ac:dyDescent="0.15"/>
    <row r="409" ht="14.25" customHeight="1" x14ac:dyDescent="0.15"/>
    <row r="410" ht="14.25" customHeight="1" x14ac:dyDescent="0.15"/>
    <row r="411" ht="14.25" customHeight="1" x14ac:dyDescent="0.15"/>
    <row r="412" ht="14.25" customHeight="1" x14ac:dyDescent="0.15"/>
    <row r="413" ht="14.25" customHeight="1" x14ac:dyDescent="0.15"/>
    <row r="414" ht="14.25" customHeight="1" x14ac:dyDescent="0.15"/>
    <row r="415" ht="14.25" customHeight="1" x14ac:dyDescent="0.15"/>
    <row r="416" ht="14.25" customHeight="1" x14ac:dyDescent="0.15"/>
    <row r="417" ht="14.25" customHeight="1" x14ac:dyDescent="0.15"/>
    <row r="418" ht="14.25" customHeight="1" x14ac:dyDescent="0.15"/>
    <row r="419" ht="14.25" customHeight="1" x14ac:dyDescent="0.15"/>
    <row r="420" ht="14.25" customHeight="1" x14ac:dyDescent="0.15"/>
    <row r="421" ht="14.25" customHeight="1" x14ac:dyDescent="0.15"/>
    <row r="422" ht="14.25" customHeight="1" x14ac:dyDescent="0.15"/>
    <row r="423" ht="14.25" customHeight="1" x14ac:dyDescent="0.15"/>
    <row r="424" ht="14.25" customHeight="1" x14ac:dyDescent="0.15"/>
    <row r="425" ht="14.25" customHeight="1" x14ac:dyDescent="0.15"/>
    <row r="426" ht="14.25" customHeight="1" x14ac:dyDescent="0.15"/>
    <row r="427" ht="14.25" customHeight="1" x14ac:dyDescent="0.15"/>
    <row r="428" ht="14.25" customHeight="1" x14ac:dyDescent="0.15"/>
    <row r="429" ht="14.25" customHeight="1" x14ac:dyDescent="0.15"/>
    <row r="430" ht="14.25" customHeight="1" x14ac:dyDescent="0.15"/>
    <row r="431" ht="14.25" customHeight="1" x14ac:dyDescent="0.15"/>
    <row r="432" ht="14.25" customHeight="1" x14ac:dyDescent="0.15"/>
    <row r="433" ht="14.25" customHeight="1" x14ac:dyDescent="0.15"/>
    <row r="434" ht="14.25" customHeight="1" x14ac:dyDescent="0.15"/>
    <row r="435" ht="14.25" customHeight="1" x14ac:dyDescent="0.15"/>
    <row r="436" ht="14.25" customHeight="1" x14ac:dyDescent="0.15"/>
    <row r="437" ht="14.25" customHeight="1" x14ac:dyDescent="0.15"/>
    <row r="438" ht="14.25" customHeight="1" x14ac:dyDescent="0.15"/>
    <row r="439" ht="14.25" customHeight="1" x14ac:dyDescent="0.15"/>
    <row r="440" ht="14.25" customHeight="1" x14ac:dyDescent="0.15"/>
    <row r="441" ht="14.25" customHeight="1" x14ac:dyDescent="0.15"/>
    <row r="442" ht="14.25" customHeight="1" x14ac:dyDescent="0.15"/>
    <row r="443" ht="14.25" customHeight="1" x14ac:dyDescent="0.15"/>
    <row r="444" ht="14.25" customHeight="1" x14ac:dyDescent="0.15"/>
    <row r="445" ht="14.25" customHeight="1" x14ac:dyDescent="0.15"/>
    <row r="446" ht="14.25" customHeight="1" x14ac:dyDescent="0.15"/>
    <row r="447" ht="14.25" customHeight="1" x14ac:dyDescent="0.15"/>
    <row r="448" ht="14.25" customHeight="1" x14ac:dyDescent="0.15"/>
    <row r="449" ht="14.25" customHeight="1" x14ac:dyDescent="0.15"/>
    <row r="450" ht="14.25" customHeight="1" x14ac:dyDescent="0.15"/>
    <row r="451" ht="14.25" customHeight="1" x14ac:dyDescent="0.15"/>
    <row r="452" ht="14.25" customHeight="1" x14ac:dyDescent="0.15"/>
    <row r="453" ht="14.25" customHeight="1" x14ac:dyDescent="0.15"/>
    <row r="454" ht="14.25" customHeight="1" x14ac:dyDescent="0.15"/>
    <row r="455" ht="14.25" customHeight="1" x14ac:dyDescent="0.15"/>
    <row r="456" ht="14.25" customHeight="1" x14ac:dyDescent="0.15"/>
    <row r="457" ht="14.25" customHeight="1" x14ac:dyDescent="0.15"/>
    <row r="458" ht="14.25" customHeight="1" x14ac:dyDescent="0.15"/>
    <row r="459" ht="14.25" customHeight="1" x14ac:dyDescent="0.15"/>
    <row r="460" ht="14.25" customHeight="1" x14ac:dyDescent="0.15"/>
    <row r="461" ht="14.25" customHeight="1" x14ac:dyDescent="0.15"/>
    <row r="462" ht="14.25" customHeight="1" x14ac:dyDescent="0.15"/>
    <row r="463" ht="14.25" customHeight="1" x14ac:dyDescent="0.15"/>
    <row r="464" ht="14.25" customHeight="1" x14ac:dyDescent="0.15"/>
    <row r="465" ht="14.25" customHeight="1" x14ac:dyDescent="0.15"/>
    <row r="466" ht="14.25" customHeight="1" x14ac:dyDescent="0.15"/>
    <row r="467" ht="14.25" customHeight="1" x14ac:dyDescent="0.15"/>
    <row r="468" ht="14.25" customHeight="1" x14ac:dyDescent="0.15"/>
    <row r="469" ht="14.25" customHeight="1" x14ac:dyDescent="0.15"/>
    <row r="470" ht="14.25" customHeight="1" x14ac:dyDescent="0.15"/>
    <row r="471" ht="14.25" customHeight="1" x14ac:dyDescent="0.15"/>
    <row r="472" ht="14.25" customHeight="1" x14ac:dyDescent="0.15"/>
    <row r="473" ht="14.25" customHeight="1" x14ac:dyDescent="0.15"/>
    <row r="474" ht="14.25" customHeight="1" x14ac:dyDescent="0.15"/>
    <row r="475" ht="14.25" customHeight="1" x14ac:dyDescent="0.15"/>
    <row r="476" ht="14.25" customHeight="1" x14ac:dyDescent="0.15"/>
    <row r="477" ht="14.25" customHeight="1" x14ac:dyDescent="0.15"/>
    <row r="478" ht="14.25" customHeight="1" x14ac:dyDescent="0.15"/>
    <row r="479" ht="14.25" customHeight="1" x14ac:dyDescent="0.15"/>
    <row r="480" ht="14.25" customHeight="1" x14ac:dyDescent="0.15"/>
    <row r="481" ht="14.25" customHeight="1" x14ac:dyDescent="0.15"/>
    <row r="482" ht="14.25" customHeight="1" x14ac:dyDescent="0.15"/>
    <row r="483" ht="14.25" customHeight="1" x14ac:dyDescent="0.15"/>
    <row r="484" ht="14.25" customHeight="1" x14ac:dyDescent="0.15"/>
    <row r="485" ht="14.25" customHeight="1" x14ac:dyDescent="0.15"/>
    <row r="486" ht="14.25" customHeight="1" x14ac:dyDescent="0.15"/>
    <row r="487" ht="14.25" customHeight="1" x14ac:dyDescent="0.15"/>
    <row r="488" ht="14.25" customHeight="1" x14ac:dyDescent="0.15"/>
    <row r="489" ht="14.25" customHeight="1" x14ac:dyDescent="0.15"/>
    <row r="490" ht="14.25" customHeight="1" x14ac:dyDescent="0.15"/>
    <row r="491" ht="14.25" customHeight="1" x14ac:dyDescent="0.15"/>
    <row r="492" ht="14.25" customHeight="1" x14ac:dyDescent="0.15"/>
    <row r="493" ht="14.25" customHeight="1" x14ac:dyDescent="0.15"/>
    <row r="494" ht="14.25" customHeight="1" x14ac:dyDescent="0.15"/>
    <row r="495" ht="14.25" customHeight="1" x14ac:dyDescent="0.15"/>
    <row r="496" ht="14.25" customHeight="1" x14ac:dyDescent="0.15"/>
    <row r="497" ht="14.25" customHeight="1" x14ac:dyDescent="0.15"/>
    <row r="498" ht="14.25" customHeight="1" x14ac:dyDescent="0.15"/>
    <row r="499" ht="14.25" customHeight="1" x14ac:dyDescent="0.15"/>
    <row r="500" ht="14.25" customHeight="1" x14ac:dyDescent="0.15"/>
    <row r="501" ht="14.25" customHeight="1" x14ac:dyDescent="0.15"/>
    <row r="502" ht="14.25" customHeight="1" x14ac:dyDescent="0.15"/>
    <row r="503" ht="14.25" customHeight="1" x14ac:dyDescent="0.15"/>
    <row r="504" ht="14.25" customHeight="1" x14ac:dyDescent="0.15"/>
    <row r="505" ht="14.25" customHeight="1" x14ac:dyDescent="0.15"/>
    <row r="506" ht="14.25" customHeight="1" x14ac:dyDescent="0.15"/>
    <row r="507" ht="14.25" customHeight="1" x14ac:dyDescent="0.15"/>
    <row r="508" ht="14.25" customHeight="1" x14ac:dyDescent="0.15"/>
    <row r="509" ht="14.25" customHeight="1" x14ac:dyDescent="0.15"/>
    <row r="510" ht="14.25" customHeight="1" x14ac:dyDescent="0.15"/>
    <row r="511" ht="14.25" customHeight="1" x14ac:dyDescent="0.15"/>
    <row r="512" ht="14.25" customHeight="1" x14ac:dyDescent="0.15"/>
    <row r="513" ht="14.25" customHeight="1" x14ac:dyDescent="0.15"/>
    <row r="514" ht="14.25" customHeight="1" x14ac:dyDescent="0.15"/>
    <row r="515" ht="14.25" customHeight="1" x14ac:dyDescent="0.15"/>
    <row r="516" ht="14.25" customHeight="1" x14ac:dyDescent="0.15"/>
    <row r="517" ht="14.25" customHeight="1" x14ac:dyDescent="0.15"/>
    <row r="518" ht="14.25" customHeight="1" x14ac:dyDescent="0.15"/>
    <row r="519" ht="14.25" customHeight="1" x14ac:dyDescent="0.15"/>
    <row r="520" ht="14.25" customHeight="1" x14ac:dyDescent="0.15"/>
    <row r="521" ht="14.25" customHeight="1" x14ac:dyDescent="0.15"/>
    <row r="522" ht="14.25" customHeight="1" x14ac:dyDescent="0.15"/>
    <row r="523" ht="14.25" customHeight="1" x14ac:dyDescent="0.15"/>
    <row r="524" ht="14.25" customHeight="1" x14ac:dyDescent="0.15"/>
    <row r="525" ht="14.25" customHeight="1" x14ac:dyDescent="0.15"/>
    <row r="526" ht="14.25" customHeight="1" x14ac:dyDescent="0.15"/>
    <row r="527" ht="14.25" customHeight="1" x14ac:dyDescent="0.15"/>
    <row r="528" ht="14.25" customHeight="1" x14ac:dyDescent="0.15"/>
    <row r="529" ht="14.25" customHeight="1" x14ac:dyDescent="0.15"/>
    <row r="530" ht="14.25" customHeight="1" x14ac:dyDescent="0.15"/>
    <row r="531" ht="14.25" customHeight="1" x14ac:dyDescent="0.15"/>
    <row r="532" ht="14.25" customHeight="1" x14ac:dyDescent="0.15"/>
    <row r="533" ht="14.25" customHeight="1" x14ac:dyDescent="0.15"/>
    <row r="534" ht="14.25" customHeight="1" x14ac:dyDescent="0.15"/>
    <row r="535" ht="14.25" customHeight="1" x14ac:dyDescent="0.15"/>
    <row r="536" ht="14.25" customHeight="1" x14ac:dyDescent="0.15"/>
    <row r="537" ht="14.25" customHeight="1" x14ac:dyDescent="0.15"/>
    <row r="538" ht="14.25" customHeight="1" x14ac:dyDescent="0.15"/>
    <row r="539" ht="14.25" customHeight="1" x14ac:dyDescent="0.15"/>
    <row r="540" ht="14.25" customHeight="1" x14ac:dyDescent="0.15"/>
    <row r="541" ht="14.25" customHeight="1" x14ac:dyDescent="0.15"/>
    <row r="542" ht="14.25" customHeight="1" x14ac:dyDescent="0.15"/>
    <row r="543" ht="14.25" customHeight="1" x14ac:dyDescent="0.15"/>
    <row r="544" ht="14.25" customHeight="1" x14ac:dyDescent="0.15"/>
    <row r="545" ht="14.25" customHeight="1" x14ac:dyDescent="0.15"/>
    <row r="546" ht="14.25" customHeight="1" x14ac:dyDescent="0.15"/>
    <row r="547" ht="14.25" customHeight="1" x14ac:dyDescent="0.15"/>
    <row r="548" ht="14.25" customHeight="1" x14ac:dyDescent="0.15"/>
    <row r="549" ht="14.25" customHeight="1" x14ac:dyDescent="0.15"/>
    <row r="550" ht="14.25" customHeight="1" x14ac:dyDescent="0.15"/>
    <row r="551" ht="14.25" customHeight="1" x14ac:dyDescent="0.15"/>
    <row r="552" ht="14.25" customHeight="1" x14ac:dyDescent="0.15"/>
    <row r="553" ht="14.25" customHeight="1" x14ac:dyDescent="0.15"/>
    <row r="554" ht="14.25" customHeight="1" x14ac:dyDescent="0.15"/>
    <row r="555" ht="14.25" customHeight="1" x14ac:dyDescent="0.15"/>
    <row r="556" ht="14.25" customHeight="1" x14ac:dyDescent="0.15"/>
    <row r="557" ht="14.25" customHeight="1" x14ac:dyDescent="0.15"/>
    <row r="558" ht="14.25" customHeight="1" x14ac:dyDescent="0.15"/>
    <row r="559" ht="14.25" customHeight="1" x14ac:dyDescent="0.15"/>
    <row r="560" ht="14.25" customHeight="1" x14ac:dyDescent="0.15"/>
    <row r="561" ht="14.25" customHeight="1" x14ac:dyDescent="0.15"/>
    <row r="562" ht="14.25" customHeight="1" x14ac:dyDescent="0.15"/>
    <row r="563" ht="14.25" customHeight="1" x14ac:dyDescent="0.15"/>
    <row r="564" ht="14.25" customHeight="1" x14ac:dyDescent="0.15"/>
    <row r="565" ht="14.25" customHeight="1" x14ac:dyDescent="0.15"/>
    <row r="566" ht="14.25" customHeight="1" x14ac:dyDescent="0.15"/>
    <row r="567" ht="14.25" customHeight="1" x14ac:dyDescent="0.15"/>
    <row r="568" ht="14.25" customHeight="1" x14ac:dyDescent="0.15"/>
    <row r="569" ht="14.25" customHeight="1" x14ac:dyDescent="0.15"/>
    <row r="570" ht="14.25" customHeight="1" x14ac:dyDescent="0.15"/>
    <row r="571" ht="14.25" customHeight="1" x14ac:dyDescent="0.15"/>
    <row r="572" ht="14.25" customHeight="1" x14ac:dyDescent="0.15"/>
    <row r="573" ht="14.25" customHeight="1" x14ac:dyDescent="0.15"/>
    <row r="574" ht="14.25" customHeight="1" x14ac:dyDescent="0.15"/>
    <row r="575" ht="14.25" customHeight="1" x14ac:dyDescent="0.15"/>
    <row r="576" ht="14.25" customHeight="1" x14ac:dyDescent="0.15"/>
    <row r="577" ht="14.25" customHeight="1" x14ac:dyDescent="0.15"/>
    <row r="578" ht="14.25" customHeight="1" x14ac:dyDescent="0.15"/>
    <row r="579" ht="14.25" customHeight="1" x14ac:dyDescent="0.15"/>
    <row r="580" ht="14.25" customHeight="1" x14ac:dyDescent="0.15"/>
    <row r="581" ht="14.25" customHeight="1" x14ac:dyDescent="0.15"/>
    <row r="582" ht="14.25" customHeight="1" x14ac:dyDescent="0.15"/>
    <row r="583" ht="14.25" customHeight="1" x14ac:dyDescent="0.15"/>
    <row r="584" ht="14.25" customHeight="1" x14ac:dyDescent="0.15"/>
    <row r="585" ht="14.25" customHeight="1" x14ac:dyDescent="0.15"/>
    <row r="586" ht="14.25" customHeight="1" x14ac:dyDescent="0.15"/>
    <row r="587" ht="14.25" customHeight="1" x14ac:dyDescent="0.15"/>
    <row r="588" ht="14.25" customHeight="1" x14ac:dyDescent="0.15"/>
    <row r="589" ht="14.25" customHeight="1" x14ac:dyDescent="0.15"/>
    <row r="590" ht="14.25" customHeight="1" x14ac:dyDescent="0.15"/>
    <row r="591" ht="14.25" customHeight="1" x14ac:dyDescent="0.15"/>
    <row r="592" ht="14.25" customHeight="1" x14ac:dyDescent="0.15"/>
    <row r="593" ht="14.25" customHeight="1" x14ac:dyDescent="0.15"/>
    <row r="594" ht="14.25" customHeight="1" x14ac:dyDescent="0.15"/>
    <row r="595" ht="14.25" customHeight="1" x14ac:dyDescent="0.15"/>
    <row r="596" ht="14.25" customHeight="1" x14ac:dyDescent="0.15"/>
    <row r="597" ht="14.25" customHeight="1" x14ac:dyDescent="0.15"/>
    <row r="598" ht="14.25" customHeight="1" x14ac:dyDescent="0.15"/>
    <row r="599" ht="14.25" customHeight="1" x14ac:dyDescent="0.15"/>
    <row r="600" ht="14.25" customHeight="1" x14ac:dyDescent="0.15"/>
    <row r="601" ht="14.25" customHeight="1" x14ac:dyDescent="0.15"/>
    <row r="602" ht="14.25" customHeight="1" x14ac:dyDescent="0.15"/>
    <row r="603" ht="14.25" customHeight="1" x14ac:dyDescent="0.15"/>
    <row r="604" ht="14.25" customHeight="1" x14ac:dyDescent="0.15"/>
    <row r="605" ht="14.25" customHeight="1" x14ac:dyDescent="0.15"/>
    <row r="606" ht="14.25" customHeight="1" x14ac:dyDescent="0.15"/>
    <row r="607" ht="14.25" customHeight="1" x14ac:dyDescent="0.15"/>
    <row r="608" ht="14.25" customHeight="1" x14ac:dyDescent="0.15"/>
    <row r="609" ht="14.25" customHeight="1" x14ac:dyDescent="0.15"/>
    <row r="610" ht="14.25" customHeight="1" x14ac:dyDescent="0.15"/>
    <row r="611" ht="14.25" customHeight="1" x14ac:dyDescent="0.15"/>
    <row r="612" ht="14.25" customHeight="1" x14ac:dyDescent="0.15"/>
    <row r="613" ht="14.25" customHeight="1" x14ac:dyDescent="0.15"/>
    <row r="614" ht="14.25" customHeight="1" x14ac:dyDescent="0.15"/>
    <row r="615" ht="14.25" customHeight="1" x14ac:dyDescent="0.15"/>
    <row r="616" ht="14.25" customHeight="1" x14ac:dyDescent="0.15"/>
    <row r="617" ht="14.25" customHeight="1" x14ac:dyDescent="0.15"/>
    <row r="618" ht="14.25" customHeight="1" x14ac:dyDescent="0.15"/>
    <row r="619" ht="14.25" customHeight="1" x14ac:dyDescent="0.15"/>
    <row r="620" ht="14.25" customHeight="1" x14ac:dyDescent="0.15"/>
    <row r="621" ht="14.25" customHeight="1" x14ac:dyDescent="0.15"/>
    <row r="622" ht="14.25" customHeight="1" x14ac:dyDescent="0.15"/>
    <row r="623" ht="14.25" customHeight="1" x14ac:dyDescent="0.15"/>
    <row r="624" ht="14.25" customHeight="1" x14ac:dyDescent="0.15"/>
    <row r="625" ht="14.25" customHeight="1" x14ac:dyDescent="0.15"/>
    <row r="626" ht="14.25" customHeight="1" x14ac:dyDescent="0.15"/>
    <row r="627" ht="14.25" customHeight="1" x14ac:dyDescent="0.15"/>
    <row r="628" ht="14.25" customHeight="1" x14ac:dyDescent="0.15"/>
    <row r="629" ht="14.25" customHeight="1" x14ac:dyDescent="0.15"/>
    <row r="630" ht="14.25" customHeight="1" x14ac:dyDescent="0.15"/>
    <row r="631" ht="14.25" customHeight="1" x14ac:dyDescent="0.15"/>
    <row r="632" ht="14.25" customHeight="1" x14ac:dyDescent="0.15"/>
    <row r="633" ht="14.25" customHeight="1" x14ac:dyDescent="0.15"/>
    <row r="634" ht="14.25" customHeight="1" x14ac:dyDescent="0.15"/>
    <row r="635" ht="14.25" customHeight="1" x14ac:dyDescent="0.15"/>
    <row r="636" ht="14.25" customHeight="1" x14ac:dyDescent="0.15"/>
    <row r="637" ht="14.25" customHeight="1" x14ac:dyDescent="0.15"/>
    <row r="638" ht="14.25" customHeight="1" x14ac:dyDescent="0.15"/>
    <row r="639" ht="14.25" customHeight="1" x14ac:dyDescent="0.15"/>
    <row r="640" ht="14.25" customHeight="1" x14ac:dyDescent="0.15"/>
    <row r="641" ht="14.25" customHeight="1" x14ac:dyDescent="0.15"/>
    <row r="642" ht="14.25" customHeight="1" x14ac:dyDescent="0.15"/>
    <row r="643" ht="14.25" customHeight="1" x14ac:dyDescent="0.15"/>
    <row r="644" ht="14.25" customHeight="1" x14ac:dyDescent="0.15"/>
    <row r="645" ht="14.25" customHeight="1" x14ac:dyDescent="0.15"/>
    <row r="646" ht="14.25" customHeight="1" x14ac:dyDescent="0.15"/>
    <row r="647" ht="14.25" customHeight="1" x14ac:dyDescent="0.15"/>
    <row r="648" ht="14.25" customHeight="1" x14ac:dyDescent="0.15"/>
    <row r="649" ht="14.25" customHeight="1" x14ac:dyDescent="0.15"/>
    <row r="650" ht="14.25" customHeight="1" x14ac:dyDescent="0.15"/>
    <row r="651" ht="14.25" customHeight="1" x14ac:dyDescent="0.15"/>
    <row r="652" ht="14.25" customHeight="1" x14ac:dyDescent="0.15"/>
    <row r="653" ht="14.25" customHeight="1" x14ac:dyDescent="0.15"/>
    <row r="654" ht="14.25" customHeight="1" x14ac:dyDescent="0.15"/>
    <row r="655" ht="14.25" customHeight="1" x14ac:dyDescent="0.15"/>
    <row r="656" ht="14.25" customHeight="1" x14ac:dyDescent="0.15"/>
    <row r="657" ht="14.25" customHeight="1" x14ac:dyDescent="0.15"/>
    <row r="658" ht="14.25" customHeight="1" x14ac:dyDescent="0.15"/>
    <row r="659" ht="14.25" customHeight="1" x14ac:dyDescent="0.15"/>
    <row r="660" ht="14.25" customHeight="1" x14ac:dyDescent="0.15"/>
    <row r="661" ht="14.25" customHeight="1" x14ac:dyDescent="0.15"/>
    <row r="662" ht="14.25" customHeight="1" x14ac:dyDescent="0.15"/>
    <row r="663" ht="14.25" customHeight="1" x14ac:dyDescent="0.15"/>
    <row r="664" ht="14.25" customHeight="1" x14ac:dyDescent="0.15"/>
    <row r="665" ht="14.25" customHeight="1" x14ac:dyDescent="0.15"/>
    <row r="666" ht="14.25" customHeight="1" x14ac:dyDescent="0.15"/>
    <row r="667" ht="14.25" customHeight="1" x14ac:dyDescent="0.15"/>
    <row r="668" ht="14.25" customHeight="1" x14ac:dyDescent="0.15"/>
    <row r="669" ht="14.25" customHeight="1" x14ac:dyDescent="0.15"/>
    <row r="670" ht="14.25" customHeight="1" x14ac:dyDescent="0.15"/>
    <row r="671" ht="14.25" customHeight="1" x14ac:dyDescent="0.15"/>
    <row r="672" ht="14.25" customHeight="1" x14ac:dyDescent="0.15"/>
    <row r="673" ht="14.25" customHeight="1" x14ac:dyDescent="0.15"/>
    <row r="674" ht="14.25" customHeight="1" x14ac:dyDescent="0.15"/>
    <row r="675" ht="14.25" customHeight="1" x14ac:dyDescent="0.15"/>
    <row r="676" ht="14.25" customHeight="1" x14ac:dyDescent="0.15"/>
    <row r="677" ht="14.25" customHeight="1" x14ac:dyDescent="0.15"/>
    <row r="678" ht="14.25" customHeight="1" x14ac:dyDescent="0.15"/>
    <row r="679" ht="14.25" customHeight="1" x14ac:dyDescent="0.15"/>
    <row r="680" ht="14.25" customHeight="1" x14ac:dyDescent="0.15"/>
    <row r="681" ht="14.25" customHeight="1" x14ac:dyDescent="0.15"/>
    <row r="682" ht="14.25" customHeight="1" x14ac:dyDescent="0.15"/>
    <row r="683" ht="14.25" customHeight="1" x14ac:dyDescent="0.15"/>
    <row r="684" ht="14.25" customHeight="1" x14ac:dyDescent="0.15"/>
    <row r="685" ht="14.25" customHeight="1" x14ac:dyDescent="0.15"/>
    <row r="686" ht="14.25" customHeight="1" x14ac:dyDescent="0.15"/>
    <row r="687" ht="14.25" customHeight="1" x14ac:dyDescent="0.15"/>
    <row r="688" ht="14.25" customHeight="1" x14ac:dyDescent="0.15"/>
    <row r="689" ht="14.25" customHeight="1" x14ac:dyDescent="0.15"/>
    <row r="690" ht="14.25" customHeight="1" x14ac:dyDescent="0.15"/>
    <row r="691" ht="14.25" customHeight="1" x14ac:dyDescent="0.15"/>
    <row r="692" ht="14.25" customHeight="1" x14ac:dyDescent="0.15"/>
    <row r="693" ht="14.25" customHeight="1" x14ac:dyDescent="0.15"/>
    <row r="694" ht="14.25" customHeight="1" x14ac:dyDescent="0.15"/>
    <row r="695" ht="14.25" customHeight="1" x14ac:dyDescent="0.15"/>
    <row r="696" ht="14.25" customHeight="1" x14ac:dyDescent="0.15"/>
    <row r="697" ht="14.25" customHeight="1" x14ac:dyDescent="0.15"/>
    <row r="698" ht="14.25" customHeight="1" x14ac:dyDescent="0.15"/>
    <row r="699" ht="14.25" customHeight="1" x14ac:dyDescent="0.15"/>
    <row r="700" ht="14.25" customHeight="1" x14ac:dyDescent="0.15"/>
    <row r="701" ht="14.25" customHeight="1" x14ac:dyDescent="0.15"/>
    <row r="702" ht="14.25" customHeight="1" x14ac:dyDescent="0.15"/>
    <row r="703" ht="14.25" customHeight="1" x14ac:dyDescent="0.15"/>
    <row r="704" ht="14.25" customHeight="1" x14ac:dyDescent="0.15"/>
    <row r="705" ht="14.25" customHeight="1" x14ac:dyDescent="0.15"/>
    <row r="706" ht="14.25" customHeight="1" x14ac:dyDescent="0.15"/>
    <row r="707" ht="14.25" customHeight="1" x14ac:dyDescent="0.15"/>
    <row r="708" ht="14.25" customHeight="1" x14ac:dyDescent="0.15"/>
    <row r="709" ht="14.25" customHeight="1" x14ac:dyDescent="0.15"/>
    <row r="710" ht="14.25" customHeight="1" x14ac:dyDescent="0.15"/>
    <row r="711" ht="14.25" customHeight="1" x14ac:dyDescent="0.15"/>
    <row r="712" ht="14.25" customHeight="1" x14ac:dyDescent="0.15"/>
    <row r="713" ht="14.25" customHeight="1" x14ac:dyDescent="0.15"/>
    <row r="714" ht="14.25" customHeight="1" x14ac:dyDescent="0.15"/>
    <row r="715" ht="14.25" customHeight="1" x14ac:dyDescent="0.15"/>
    <row r="716" ht="14.25" customHeight="1" x14ac:dyDescent="0.15"/>
    <row r="717" ht="14.25" customHeight="1" x14ac:dyDescent="0.15"/>
    <row r="718" ht="14.25" customHeight="1" x14ac:dyDescent="0.15"/>
    <row r="719" ht="14.25" customHeight="1" x14ac:dyDescent="0.15"/>
    <row r="720" ht="14.25" customHeight="1" x14ac:dyDescent="0.15"/>
    <row r="721" ht="14.25" customHeight="1" x14ac:dyDescent="0.15"/>
    <row r="722" ht="14.25" customHeight="1" x14ac:dyDescent="0.15"/>
    <row r="723" ht="14.25" customHeight="1" x14ac:dyDescent="0.15"/>
    <row r="724" ht="14.25" customHeight="1" x14ac:dyDescent="0.15"/>
    <row r="725" ht="14.25" customHeight="1" x14ac:dyDescent="0.15"/>
    <row r="726" ht="14.25" customHeight="1" x14ac:dyDescent="0.15"/>
    <row r="727" ht="14.25" customHeight="1" x14ac:dyDescent="0.15"/>
    <row r="728" ht="14.25" customHeight="1" x14ac:dyDescent="0.15"/>
    <row r="729" ht="14.25" customHeight="1" x14ac:dyDescent="0.15"/>
    <row r="730" ht="14.25" customHeight="1" x14ac:dyDescent="0.15"/>
    <row r="731" ht="14.25" customHeight="1" x14ac:dyDescent="0.15"/>
    <row r="732" ht="14.25" customHeight="1" x14ac:dyDescent="0.15"/>
    <row r="733" ht="14.25" customHeight="1" x14ac:dyDescent="0.15"/>
    <row r="734" ht="14.25" customHeight="1" x14ac:dyDescent="0.15"/>
    <row r="735" ht="14.25" customHeight="1" x14ac:dyDescent="0.15"/>
    <row r="736" ht="14.25" customHeight="1" x14ac:dyDescent="0.15"/>
    <row r="737" ht="14.25" customHeight="1" x14ac:dyDescent="0.15"/>
    <row r="738" ht="14.25" customHeight="1" x14ac:dyDescent="0.15"/>
    <row r="739" ht="14.25" customHeight="1" x14ac:dyDescent="0.15"/>
    <row r="740" ht="14.25" customHeight="1" x14ac:dyDescent="0.15"/>
    <row r="741" ht="14.25" customHeight="1" x14ac:dyDescent="0.15"/>
    <row r="742" ht="14.25" customHeight="1" x14ac:dyDescent="0.15"/>
    <row r="743" ht="14.25" customHeight="1" x14ac:dyDescent="0.15"/>
    <row r="744" ht="14.25" customHeight="1" x14ac:dyDescent="0.15"/>
    <row r="745" ht="14.25" customHeight="1" x14ac:dyDescent="0.15"/>
    <row r="746" ht="14.25" customHeight="1" x14ac:dyDescent="0.15"/>
    <row r="747" ht="14.25" customHeight="1" x14ac:dyDescent="0.15"/>
    <row r="748" ht="14.25" customHeight="1" x14ac:dyDescent="0.15"/>
    <row r="749" ht="14.25" customHeight="1" x14ac:dyDescent="0.15"/>
    <row r="750" ht="14.25" customHeight="1" x14ac:dyDescent="0.15"/>
    <row r="751" ht="14.25" customHeight="1" x14ac:dyDescent="0.15"/>
    <row r="752" ht="14.25" customHeight="1" x14ac:dyDescent="0.15"/>
    <row r="753" ht="14.25" customHeight="1" x14ac:dyDescent="0.15"/>
    <row r="754" ht="14.25" customHeight="1" x14ac:dyDescent="0.15"/>
    <row r="755" ht="14.25" customHeight="1" x14ac:dyDescent="0.15"/>
    <row r="756" ht="14.25" customHeight="1" x14ac:dyDescent="0.15"/>
    <row r="757" ht="14.25" customHeight="1" x14ac:dyDescent="0.15"/>
    <row r="758" ht="14.25" customHeight="1" x14ac:dyDescent="0.15"/>
    <row r="759" ht="14.25" customHeight="1" x14ac:dyDescent="0.15"/>
    <row r="760" ht="14.25" customHeight="1" x14ac:dyDescent="0.15"/>
    <row r="761" ht="14.25" customHeight="1" x14ac:dyDescent="0.15"/>
    <row r="762" ht="14.25" customHeight="1" x14ac:dyDescent="0.15"/>
    <row r="763" ht="14.25" customHeight="1" x14ac:dyDescent="0.15"/>
    <row r="764" ht="14.25" customHeight="1" x14ac:dyDescent="0.15"/>
    <row r="765" ht="14.25" customHeight="1" x14ac:dyDescent="0.15"/>
    <row r="766" ht="14.25" customHeight="1" x14ac:dyDescent="0.15"/>
    <row r="767" ht="14.25" customHeight="1" x14ac:dyDescent="0.15"/>
    <row r="768" ht="14.25" customHeight="1" x14ac:dyDescent="0.15"/>
    <row r="769" ht="14.25" customHeight="1" x14ac:dyDescent="0.15"/>
    <row r="770" ht="14.25" customHeight="1" x14ac:dyDescent="0.15"/>
    <row r="771" ht="14.25" customHeight="1" x14ac:dyDescent="0.15"/>
    <row r="772" ht="14.25" customHeight="1" x14ac:dyDescent="0.15"/>
    <row r="773" ht="14.25" customHeight="1" x14ac:dyDescent="0.15"/>
    <row r="774" ht="14.25" customHeight="1" x14ac:dyDescent="0.15"/>
    <row r="775" ht="14.25" customHeight="1" x14ac:dyDescent="0.15"/>
    <row r="776" ht="14.25" customHeight="1" x14ac:dyDescent="0.15"/>
    <row r="777" ht="14.25" customHeight="1" x14ac:dyDescent="0.15"/>
    <row r="778" ht="14.25" customHeight="1" x14ac:dyDescent="0.15"/>
    <row r="779" ht="14.25" customHeight="1" x14ac:dyDescent="0.15"/>
    <row r="780" ht="14.25" customHeight="1" x14ac:dyDescent="0.15"/>
    <row r="781" ht="14.25" customHeight="1" x14ac:dyDescent="0.15"/>
    <row r="782" ht="14.25" customHeight="1" x14ac:dyDescent="0.15"/>
    <row r="783" ht="14.25" customHeight="1" x14ac:dyDescent="0.15"/>
    <row r="784" ht="14.25" customHeight="1" x14ac:dyDescent="0.15"/>
    <row r="785" ht="14.25" customHeight="1" x14ac:dyDescent="0.15"/>
    <row r="786" ht="14.25" customHeight="1" x14ac:dyDescent="0.15"/>
    <row r="787" ht="14.25" customHeight="1" x14ac:dyDescent="0.15"/>
    <row r="788" ht="14.25" customHeight="1" x14ac:dyDescent="0.15"/>
    <row r="789" ht="14.25" customHeight="1" x14ac:dyDescent="0.15"/>
    <row r="790" ht="14.25" customHeight="1" x14ac:dyDescent="0.15"/>
    <row r="791" ht="14.25" customHeight="1" x14ac:dyDescent="0.15"/>
    <row r="792" ht="14.25" customHeight="1" x14ac:dyDescent="0.15"/>
    <row r="793" ht="14.25" customHeight="1" x14ac:dyDescent="0.15"/>
    <row r="794" ht="14.25" customHeight="1" x14ac:dyDescent="0.15"/>
    <row r="795" ht="14.25" customHeight="1" x14ac:dyDescent="0.15"/>
    <row r="796" ht="14.25" customHeight="1" x14ac:dyDescent="0.15"/>
    <row r="797" ht="14.25" customHeight="1" x14ac:dyDescent="0.15"/>
    <row r="798" ht="14.25" customHeight="1" x14ac:dyDescent="0.15"/>
    <row r="799" ht="14.25" customHeight="1" x14ac:dyDescent="0.15"/>
    <row r="800" ht="14.25" customHeight="1" x14ac:dyDescent="0.15"/>
    <row r="801" ht="14.25" customHeight="1" x14ac:dyDescent="0.15"/>
    <row r="802" ht="14.25" customHeight="1" x14ac:dyDescent="0.15"/>
    <row r="803" ht="14.25" customHeight="1" x14ac:dyDescent="0.15"/>
    <row r="804" ht="14.25" customHeight="1" x14ac:dyDescent="0.15"/>
    <row r="805" ht="14.25" customHeight="1" x14ac:dyDescent="0.15"/>
    <row r="806" ht="14.25" customHeight="1" x14ac:dyDescent="0.15"/>
    <row r="807" ht="14.25" customHeight="1" x14ac:dyDescent="0.15"/>
    <row r="808" ht="14.25" customHeight="1" x14ac:dyDescent="0.15"/>
    <row r="809" ht="14.25" customHeight="1" x14ac:dyDescent="0.15"/>
    <row r="810" ht="14.25" customHeight="1" x14ac:dyDescent="0.15"/>
    <row r="811" ht="14.25" customHeight="1" x14ac:dyDescent="0.15"/>
    <row r="812" ht="14.25" customHeight="1" x14ac:dyDescent="0.15"/>
    <row r="813" ht="14.25" customHeight="1" x14ac:dyDescent="0.15"/>
    <row r="814" ht="14.25" customHeight="1" x14ac:dyDescent="0.15"/>
    <row r="815" ht="14.25" customHeight="1" x14ac:dyDescent="0.15"/>
    <row r="816" ht="14.25" customHeight="1" x14ac:dyDescent="0.15"/>
    <row r="817" ht="14.25" customHeight="1" x14ac:dyDescent="0.15"/>
    <row r="818" ht="14.25" customHeight="1" x14ac:dyDescent="0.15"/>
    <row r="819" ht="14.25" customHeight="1" x14ac:dyDescent="0.15"/>
    <row r="820" ht="14.25" customHeight="1" x14ac:dyDescent="0.15"/>
    <row r="821" ht="14.25" customHeight="1" x14ac:dyDescent="0.15"/>
    <row r="822" ht="14.25" customHeight="1" x14ac:dyDescent="0.15"/>
    <row r="823" ht="14.25" customHeight="1" x14ac:dyDescent="0.15"/>
    <row r="824" ht="14.25" customHeight="1" x14ac:dyDescent="0.15"/>
    <row r="825" ht="14.25" customHeight="1" x14ac:dyDescent="0.15"/>
    <row r="826" ht="14.25" customHeight="1" x14ac:dyDescent="0.15"/>
    <row r="827" ht="14.25" customHeight="1" x14ac:dyDescent="0.15"/>
    <row r="828" ht="14.25" customHeight="1" x14ac:dyDescent="0.15"/>
    <row r="829" ht="14.25" customHeight="1" x14ac:dyDescent="0.15"/>
    <row r="830" ht="14.25" customHeight="1" x14ac:dyDescent="0.15"/>
    <row r="831" ht="14.25" customHeight="1" x14ac:dyDescent="0.15"/>
    <row r="832" ht="14.25" customHeight="1" x14ac:dyDescent="0.15"/>
    <row r="833" ht="14.25" customHeight="1" x14ac:dyDescent="0.15"/>
    <row r="834" ht="14.25" customHeight="1" x14ac:dyDescent="0.15"/>
    <row r="835" ht="14.25" customHeight="1" x14ac:dyDescent="0.15"/>
    <row r="836" ht="14.25" customHeight="1" x14ac:dyDescent="0.15"/>
    <row r="837" ht="14.25" customHeight="1" x14ac:dyDescent="0.15"/>
    <row r="838" ht="14.25" customHeight="1" x14ac:dyDescent="0.15"/>
    <row r="839" ht="14.25" customHeight="1" x14ac:dyDescent="0.15"/>
    <row r="840" ht="14.25" customHeight="1" x14ac:dyDescent="0.15"/>
    <row r="841" ht="14.25" customHeight="1" x14ac:dyDescent="0.15"/>
    <row r="842" ht="14.25" customHeight="1" x14ac:dyDescent="0.15"/>
    <row r="843" ht="14.25" customHeight="1" x14ac:dyDescent="0.15"/>
    <row r="844" ht="14.25" customHeight="1" x14ac:dyDescent="0.15"/>
    <row r="845" ht="14.25" customHeight="1" x14ac:dyDescent="0.15"/>
    <row r="846" ht="14.25" customHeight="1" x14ac:dyDescent="0.15"/>
    <row r="847" ht="14.25" customHeight="1" x14ac:dyDescent="0.15"/>
    <row r="848" ht="14.25" customHeight="1" x14ac:dyDescent="0.15"/>
    <row r="849" ht="14.25" customHeight="1" x14ac:dyDescent="0.15"/>
    <row r="850" ht="14.25" customHeight="1" x14ac:dyDescent="0.15"/>
    <row r="851" ht="14.25" customHeight="1" x14ac:dyDescent="0.15"/>
    <row r="852" ht="14.25" customHeight="1" x14ac:dyDescent="0.15"/>
    <row r="853" ht="14.25" customHeight="1" x14ac:dyDescent="0.15"/>
    <row r="854" ht="14.25" customHeight="1" x14ac:dyDescent="0.15"/>
    <row r="855" ht="14.25" customHeight="1" x14ac:dyDescent="0.15"/>
    <row r="856" ht="14.25" customHeight="1" x14ac:dyDescent="0.15"/>
    <row r="857" ht="14.25" customHeight="1" x14ac:dyDescent="0.15"/>
    <row r="858" ht="14.25" customHeight="1" x14ac:dyDescent="0.15"/>
    <row r="859" ht="14.25" customHeight="1" x14ac:dyDescent="0.15"/>
    <row r="860" ht="14.25" customHeight="1" x14ac:dyDescent="0.15"/>
    <row r="861" ht="14.25" customHeight="1" x14ac:dyDescent="0.15"/>
    <row r="862" ht="14.25" customHeight="1" x14ac:dyDescent="0.15"/>
    <row r="863" ht="14.25" customHeight="1" x14ac:dyDescent="0.15"/>
    <row r="864" ht="14.25" customHeight="1" x14ac:dyDescent="0.15"/>
    <row r="865" ht="14.25" customHeight="1" x14ac:dyDescent="0.15"/>
    <row r="866" ht="14.25" customHeight="1" x14ac:dyDescent="0.15"/>
    <row r="867" ht="14.25" customHeight="1" x14ac:dyDescent="0.15"/>
    <row r="868" ht="14.25" customHeight="1" x14ac:dyDescent="0.15"/>
    <row r="869" ht="14.25" customHeight="1" x14ac:dyDescent="0.15"/>
    <row r="870" ht="14.25" customHeight="1" x14ac:dyDescent="0.15"/>
    <row r="871" ht="14.25" customHeight="1" x14ac:dyDescent="0.15"/>
    <row r="872" ht="14.25" customHeight="1" x14ac:dyDescent="0.15"/>
    <row r="873" ht="14.25" customHeight="1" x14ac:dyDescent="0.15"/>
    <row r="874" ht="14.25" customHeight="1" x14ac:dyDescent="0.15"/>
    <row r="875" ht="14.25" customHeight="1" x14ac:dyDescent="0.15"/>
    <row r="876" ht="14.25" customHeight="1" x14ac:dyDescent="0.15"/>
    <row r="877" ht="14.25" customHeight="1" x14ac:dyDescent="0.15"/>
    <row r="878" ht="14.25" customHeight="1" x14ac:dyDescent="0.15"/>
    <row r="879" ht="14.25" customHeight="1" x14ac:dyDescent="0.15"/>
    <row r="880" ht="14.25" customHeight="1" x14ac:dyDescent="0.15"/>
    <row r="881" ht="14.25" customHeight="1" x14ac:dyDescent="0.15"/>
    <row r="882" ht="14.25" customHeight="1" x14ac:dyDescent="0.15"/>
    <row r="883" ht="14.25" customHeight="1" x14ac:dyDescent="0.15"/>
    <row r="884" ht="14.25" customHeight="1" x14ac:dyDescent="0.15"/>
    <row r="885" ht="14.25" customHeight="1" x14ac:dyDescent="0.15"/>
    <row r="886" ht="14.25" customHeight="1" x14ac:dyDescent="0.15"/>
    <row r="887" ht="14.25" customHeight="1" x14ac:dyDescent="0.15"/>
    <row r="888" ht="14.25" customHeight="1" x14ac:dyDescent="0.15"/>
    <row r="889" ht="14.25" customHeight="1" x14ac:dyDescent="0.15"/>
    <row r="890" ht="14.25" customHeight="1" x14ac:dyDescent="0.15"/>
    <row r="891" ht="14.25" customHeight="1" x14ac:dyDescent="0.15"/>
    <row r="892" ht="14.25" customHeight="1" x14ac:dyDescent="0.15"/>
    <row r="893" ht="14.25" customHeight="1" x14ac:dyDescent="0.15"/>
    <row r="894" ht="14.25" customHeight="1" x14ac:dyDescent="0.15"/>
    <row r="895" ht="14.25" customHeight="1" x14ac:dyDescent="0.15"/>
    <row r="896" ht="14.25" customHeight="1" x14ac:dyDescent="0.15"/>
    <row r="897" ht="14.25" customHeight="1" x14ac:dyDescent="0.15"/>
    <row r="898" ht="14.25" customHeight="1" x14ac:dyDescent="0.15"/>
    <row r="899" ht="14.25" customHeight="1" x14ac:dyDescent="0.15"/>
    <row r="900" ht="14.25" customHeight="1" x14ac:dyDescent="0.15"/>
    <row r="901" ht="14.25" customHeight="1" x14ac:dyDescent="0.15"/>
    <row r="902" ht="14.25" customHeight="1" x14ac:dyDescent="0.15"/>
    <row r="903" ht="14.25" customHeight="1" x14ac:dyDescent="0.15"/>
    <row r="904" ht="14.25" customHeight="1" x14ac:dyDescent="0.15"/>
    <row r="905" ht="14.25" customHeight="1" x14ac:dyDescent="0.15"/>
    <row r="906" ht="14.25" customHeight="1" x14ac:dyDescent="0.15"/>
    <row r="907" ht="14.25" customHeight="1" x14ac:dyDescent="0.15"/>
    <row r="908" ht="14.25" customHeight="1" x14ac:dyDescent="0.15"/>
    <row r="909" ht="14.25" customHeight="1" x14ac:dyDescent="0.15"/>
    <row r="910" ht="14.25" customHeight="1" x14ac:dyDescent="0.15"/>
    <row r="911" ht="14.25" customHeight="1" x14ac:dyDescent="0.15"/>
    <row r="912" ht="14.25" customHeight="1" x14ac:dyDescent="0.15"/>
    <row r="913" ht="14.25" customHeight="1" x14ac:dyDescent="0.15"/>
    <row r="914" ht="14.25" customHeight="1" x14ac:dyDescent="0.15"/>
    <row r="915" ht="14.25" customHeight="1" x14ac:dyDescent="0.15"/>
    <row r="916" ht="14.25" customHeight="1" x14ac:dyDescent="0.15"/>
    <row r="917" ht="14.25" customHeight="1" x14ac:dyDescent="0.15"/>
    <row r="918" ht="14.25" customHeight="1" x14ac:dyDescent="0.15"/>
    <row r="919" ht="14.25" customHeight="1" x14ac:dyDescent="0.15"/>
    <row r="920" ht="14.25" customHeight="1" x14ac:dyDescent="0.15"/>
    <row r="921" ht="14.25" customHeight="1" x14ac:dyDescent="0.15"/>
    <row r="922" ht="14.25" customHeight="1" x14ac:dyDescent="0.15"/>
    <row r="923" ht="14.25" customHeight="1" x14ac:dyDescent="0.15"/>
    <row r="924" ht="14.25" customHeight="1" x14ac:dyDescent="0.15"/>
    <row r="925" ht="14.25" customHeight="1" x14ac:dyDescent="0.15"/>
    <row r="926" ht="14.25" customHeight="1" x14ac:dyDescent="0.15"/>
    <row r="927" ht="14.25" customHeight="1" x14ac:dyDescent="0.15"/>
    <row r="928" ht="14.25" customHeight="1" x14ac:dyDescent="0.15"/>
    <row r="929" ht="14.25" customHeight="1" x14ac:dyDescent="0.15"/>
    <row r="930" ht="14.25" customHeight="1" x14ac:dyDescent="0.15"/>
    <row r="931" ht="14.25" customHeight="1" x14ac:dyDescent="0.15"/>
    <row r="932" ht="14.25" customHeight="1" x14ac:dyDescent="0.15"/>
    <row r="933" ht="14.25" customHeight="1" x14ac:dyDescent="0.15"/>
    <row r="934" ht="14.25" customHeight="1" x14ac:dyDescent="0.15"/>
    <row r="935" ht="14.25" customHeight="1" x14ac:dyDescent="0.15"/>
    <row r="936" ht="14.25" customHeight="1" x14ac:dyDescent="0.15"/>
    <row r="937" ht="14.25" customHeight="1" x14ac:dyDescent="0.15"/>
    <row r="938" ht="14.25" customHeight="1" x14ac:dyDescent="0.15"/>
    <row r="939" ht="14.25" customHeight="1" x14ac:dyDescent="0.15"/>
    <row r="940" ht="14.25" customHeight="1" x14ac:dyDescent="0.15"/>
    <row r="941" ht="14.25" customHeight="1" x14ac:dyDescent="0.15"/>
    <row r="942" ht="14.25" customHeight="1" x14ac:dyDescent="0.15"/>
    <row r="943" ht="14.25" customHeight="1" x14ac:dyDescent="0.15"/>
    <row r="944" ht="14.25" customHeight="1" x14ac:dyDescent="0.15"/>
    <row r="945" ht="14.25" customHeight="1" x14ac:dyDescent="0.15"/>
    <row r="946" ht="14.25" customHeight="1" x14ac:dyDescent="0.15"/>
    <row r="947" ht="14.25" customHeight="1" x14ac:dyDescent="0.15"/>
    <row r="948" ht="14.25" customHeight="1" x14ac:dyDescent="0.15"/>
    <row r="949" ht="14.25" customHeight="1" x14ac:dyDescent="0.15"/>
    <row r="950" ht="14.25" customHeight="1" x14ac:dyDescent="0.15"/>
    <row r="951" ht="14.25" customHeight="1" x14ac:dyDescent="0.15"/>
    <row r="952" ht="14.25" customHeight="1" x14ac:dyDescent="0.15"/>
    <row r="953" ht="14.25" customHeight="1" x14ac:dyDescent="0.15"/>
    <row r="954" ht="14.25" customHeight="1" x14ac:dyDescent="0.15"/>
    <row r="955" ht="14.25" customHeight="1" x14ac:dyDescent="0.15"/>
    <row r="956" ht="14.25" customHeight="1" x14ac:dyDescent="0.15"/>
    <row r="957" ht="14.25" customHeight="1" x14ac:dyDescent="0.15"/>
    <row r="958" ht="14.25" customHeight="1" x14ac:dyDescent="0.15"/>
    <row r="959" ht="14.25" customHeight="1" x14ac:dyDescent="0.15"/>
    <row r="960" ht="14.25" customHeight="1" x14ac:dyDescent="0.15"/>
    <row r="961" ht="14.25" customHeight="1" x14ac:dyDescent="0.15"/>
    <row r="962" ht="14.25" customHeight="1" x14ac:dyDescent="0.15"/>
    <row r="963" ht="14.25" customHeight="1" x14ac:dyDescent="0.15"/>
    <row r="964" ht="14.25" customHeight="1" x14ac:dyDescent="0.15"/>
    <row r="965" ht="14.25" customHeight="1" x14ac:dyDescent="0.15"/>
    <row r="966" ht="14.25" customHeight="1" x14ac:dyDescent="0.15"/>
    <row r="967" ht="14.25" customHeight="1" x14ac:dyDescent="0.15"/>
    <row r="968" ht="14.25" customHeight="1" x14ac:dyDescent="0.15"/>
    <row r="969" ht="14.25" customHeight="1" x14ac:dyDescent="0.15"/>
    <row r="970" ht="14.25" customHeight="1" x14ac:dyDescent="0.15"/>
    <row r="971" ht="14.25" customHeight="1" x14ac:dyDescent="0.15"/>
    <row r="972" ht="14.25" customHeight="1" x14ac:dyDescent="0.15"/>
    <row r="973" ht="14.25" customHeight="1" x14ac:dyDescent="0.15"/>
    <row r="974" ht="14.25" customHeight="1" x14ac:dyDescent="0.15"/>
    <row r="975" ht="14.25" customHeight="1" x14ac:dyDescent="0.15"/>
    <row r="976" ht="14.25" customHeight="1" x14ac:dyDescent="0.15"/>
    <row r="977" ht="14.25" customHeight="1" x14ac:dyDescent="0.15"/>
    <row r="978" ht="14.25" customHeight="1" x14ac:dyDescent="0.15"/>
    <row r="979" ht="14.25" customHeight="1" x14ac:dyDescent="0.15"/>
    <row r="980" ht="14.25" customHeight="1" x14ac:dyDescent="0.15"/>
    <row r="981" ht="14.25" customHeight="1" x14ac:dyDescent="0.15"/>
    <row r="982" ht="14.25" customHeight="1" x14ac:dyDescent="0.15"/>
    <row r="983" ht="14.25" customHeight="1" x14ac:dyDescent="0.15"/>
    <row r="984" ht="14.25" customHeight="1" x14ac:dyDescent="0.15"/>
    <row r="985" ht="14.25" customHeight="1" x14ac:dyDescent="0.15"/>
    <row r="986" ht="14.25" customHeight="1" x14ac:dyDescent="0.15"/>
    <row r="987" ht="14.25" customHeight="1" x14ac:dyDescent="0.15"/>
  </sheetData>
  <sheetProtection algorithmName="SHA-512" hashValue="rUdnSdfXD8RMvryYQjz8JjvplGjQ/FFQh2/E5wcjzBxcla/Dm27PyNJNcF8OFQu0Q16zk3qdJhq9ci3lkFIXIg==" saltValue="zm/Wek5i9vqLqGkoAM8Fig==" spinCount="100000" sheet="1" objects="1" scenarios="1"/>
  <mergeCells count="14">
    <mergeCell ref="A14:A16"/>
    <mergeCell ref="B14:B16"/>
    <mergeCell ref="C14:C16"/>
    <mergeCell ref="A8:A10"/>
    <mergeCell ref="B8:B10"/>
    <mergeCell ref="C8:C10"/>
    <mergeCell ref="A11:A13"/>
    <mergeCell ref="B11:B13"/>
    <mergeCell ref="C11:C13"/>
    <mergeCell ref="A2:F3"/>
    <mergeCell ref="D4:E4"/>
    <mergeCell ref="A5:A7"/>
    <mergeCell ref="B5:B7"/>
    <mergeCell ref="C5:C7"/>
  </mergeCells>
  <phoneticPr fontId="25" type="noConversion"/>
  <pageMargins left="0.57350187265917607" right="0.25" top="1.2083333333333333" bottom="1.1938202247191012" header="0" footer="0"/>
  <pageSetup orientation="landscape"/>
  <headerFooter>
    <oddHeader>&amp;LCONTROL DE CAMBIOS DEL FORMATO CCE-DES-FM-15</oddHeader>
    <oddFooter>&amp;C02-021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Q999"/>
  <sheetViews>
    <sheetView zoomScaleNormal="100" workbookViewId="0">
      <pane xSplit="1" ySplit="1" topLeftCell="B2" activePane="bottomRight" state="frozenSplit"/>
      <selection pane="topRight" activeCell="B1" sqref="B1"/>
      <selection pane="bottomLeft" activeCell="A2" sqref="A2"/>
      <selection pane="bottomRight" activeCell="C2" sqref="C2:D6"/>
    </sheetView>
  </sheetViews>
  <sheetFormatPr baseColWidth="10" defaultColWidth="14.5" defaultRowHeight="15" customHeight="1" x14ac:dyDescent="0.2"/>
  <cols>
    <col min="1" max="1" width="17.83203125" customWidth="1"/>
    <col min="2" max="2" width="21.5" style="410" customWidth="1"/>
    <col min="3" max="3" width="2.1640625" style="410" bestFit="1" customWidth="1"/>
    <col min="4" max="4" width="47.83203125" customWidth="1"/>
    <col min="5" max="5" width="78.5" customWidth="1"/>
    <col min="6" max="9" width="0" hidden="1" customWidth="1"/>
    <col min="10" max="10" width="16.83203125" customWidth="1"/>
    <col min="11" max="11" width="14.83203125" customWidth="1"/>
    <col min="15" max="15" width="7.5" customWidth="1"/>
    <col min="16" max="17" width="14.5" hidden="1" customWidth="1"/>
  </cols>
  <sheetData>
    <row r="1" spans="1:5" ht="35.25" customHeight="1" x14ac:dyDescent="0.2">
      <c r="A1" s="96" t="s">
        <v>410</v>
      </c>
      <c r="B1" s="405" t="s">
        <v>411</v>
      </c>
      <c r="C1" s="405"/>
      <c r="D1" s="97" t="s">
        <v>412</v>
      </c>
      <c r="E1" s="98" t="s">
        <v>32</v>
      </c>
    </row>
    <row r="2" spans="1:5" ht="132" customHeight="1" x14ac:dyDescent="0.2">
      <c r="A2" s="99">
        <f>0+1</f>
        <v>1</v>
      </c>
      <c r="B2" s="406" t="s">
        <v>621</v>
      </c>
      <c r="C2" s="99">
        <f>0+1</f>
        <v>1</v>
      </c>
      <c r="D2" s="92" t="s">
        <v>622</v>
      </c>
      <c r="E2" s="100" t="s">
        <v>413</v>
      </c>
    </row>
    <row r="3" spans="1:5" ht="114.75" customHeight="1" x14ac:dyDescent="0.2">
      <c r="A3" s="99">
        <v>2</v>
      </c>
      <c r="B3" s="406" t="s">
        <v>623</v>
      </c>
      <c r="C3" s="99">
        <v>2</v>
      </c>
      <c r="D3" s="92" t="s">
        <v>624</v>
      </c>
      <c r="E3" s="100" t="s">
        <v>414</v>
      </c>
    </row>
    <row r="4" spans="1:5" ht="138" customHeight="1" x14ac:dyDescent="0.2">
      <c r="A4" s="99">
        <v>3</v>
      </c>
      <c r="B4" s="406" t="s">
        <v>625</v>
      </c>
      <c r="C4" s="99">
        <v>3</v>
      </c>
      <c r="D4" s="92" t="s">
        <v>487</v>
      </c>
      <c r="E4" s="100" t="s">
        <v>415</v>
      </c>
    </row>
    <row r="5" spans="1:5" ht="112" x14ac:dyDescent="0.2">
      <c r="A5" s="99">
        <v>4</v>
      </c>
      <c r="B5" s="406" t="s">
        <v>626</v>
      </c>
      <c r="C5" s="99">
        <v>4</v>
      </c>
      <c r="D5" s="92" t="s">
        <v>627</v>
      </c>
      <c r="E5" s="100" t="s">
        <v>416</v>
      </c>
    </row>
    <row r="6" spans="1:5" ht="84" x14ac:dyDescent="0.2">
      <c r="A6" s="99">
        <v>5</v>
      </c>
      <c r="B6" s="406" t="s">
        <v>628</v>
      </c>
      <c r="C6" s="99">
        <v>5</v>
      </c>
      <c r="D6" s="92" t="s">
        <v>629</v>
      </c>
      <c r="E6" s="100" t="s">
        <v>417</v>
      </c>
    </row>
    <row r="7" spans="1:5" ht="14.25" customHeight="1" x14ac:dyDescent="0.2">
      <c r="A7" s="99">
        <v>6</v>
      </c>
      <c r="B7" s="406"/>
      <c r="C7" s="406"/>
      <c r="D7" s="92"/>
      <c r="E7" s="100"/>
    </row>
    <row r="8" spans="1:5" ht="14.25" customHeight="1" x14ac:dyDescent="0.2">
      <c r="A8" s="99">
        <v>7</v>
      </c>
      <c r="B8" s="406"/>
      <c r="C8" s="406"/>
      <c r="D8" s="92"/>
      <c r="E8" s="100"/>
    </row>
    <row r="9" spans="1:5" ht="14.25" customHeight="1" x14ac:dyDescent="0.2">
      <c r="A9" s="99">
        <v>8</v>
      </c>
      <c r="B9" s="406"/>
      <c r="C9" s="406"/>
      <c r="D9" s="92"/>
      <c r="E9" s="100"/>
    </row>
    <row r="10" spans="1:5" ht="14.25" customHeight="1" x14ac:dyDescent="0.2">
      <c r="A10" s="99">
        <v>9</v>
      </c>
      <c r="B10" s="406"/>
      <c r="C10" s="406"/>
      <c r="D10" s="92"/>
      <c r="E10" s="100"/>
    </row>
    <row r="11" spans="1:5" ht="14.25" customHeight="1" x14ac:dyDescent="0.2">
      <c r="A11" s="99">
        <f t="shared" ref="A11:A12" si="0">0+1</f>
        <v>1</v>
      </c>
      <c r="B11" s="406"/>
      <c r="C11" s="406"/>
      <c r="D11" s="92"/>
      <c r="E11" s="100"/>
    </row>
    <row r="12" spans="1:5" ht="225" customHeight="1" x14ac:dyDescent="0.2">
      <c r="A12" s="99">
        <f t="shared" si="0"/>
        <v>1</v>
      </c>
      <c r="B12" s="406"/>
      <c r="C12" s="406"/>
      <c r="D12" s="92"/>
      <c r="E12" s="100"/>
    </row>
    <row r="13" spans="1:5" ht="114" customHeight="1" x14ac:dyDescent="0.2">
      <c r="A13" s="2">
        <f t="shared" ref="A13:A14" si="1">+A12+1</f>
        <v>2</v>
      </c>
      <c r="B13" s="407"/>
      <c r="C13" s="407"/>
      <c r="D13" s="3"/>
      <c r="E13" s="4"/>
    </row>
    <row r="14" spans="1:5" ht="93" customHeight="1" x14ac:dyDescent="0.2">
      <c r="A14" s="2">
        <f t="shared" si="1"/>
        <v>3</v>
      </c>
      <c r="B14" s="407"/>
      <c r="C14" s="407"/>
      <c r="D14" s="3"/>
      <c r="E14" s="4"/>
    </row>
    <row r="15" spans="1:5" ht="102.75" customHeight="1" x14ac:dyDescent="0.2">
      <c r="A15" s="2">
        <f t="shared" ref="A15:A16" si="2">A14+1</f>
        <v>4</v>
      </c>
      <c r="B15" s="407"/>
      <c r="C15" s="407"/>
      <c r="D15" s="3"/>
      <c r="E15" s="4"/>
    </row>
    <row r="16" spans="1:5" ht="14.25" customHeight="1" thickBot="1" x14ac:dyDescent="0.25">
      <c r="A16" s="5">
        <f t="shared" si="2"/>
        <v>5</v>
      </c>
      <c r="B16" s="408"/>
      <c r="C16" s="408"/>
      <c r="D16" s="6"/>
      <c r="E16" s="7"/>
    </row>
    <row r="17" spans="1:5" ht="14.25" customHeight="1" x14ac:dyDescent="0.2">
      <c r="A17" s="1"/>
      <c r="B17" s="409"/>
      <c r="C17" s="409"/>
      <c r="D17" s="1"/>
      <c r="E17" s="1"/>
    </row>
    <row r="18" spans="1:5" ht="33" customHeight="1" x14ac:dyDescent="0.2">
      <c r="A18" s="783" t="s">
        <v>630</v>
      </c>
      <c r="B18" s="784"/>
      <c r="C18" s="784"/>
      <c r="D18" s="784"/>
      <c r="E18" s="784"/>
    </row>
    <row r="19" spans="1:5" ht="409.5" customHeight="1" x14ac:dyDescent="0.2">
      <c r="A19" s="785"/>
      <c r="B19" s="786"/>
      <c r="C19" s="786"/>
      <c r="D19" s="786"/>
      <c r="E19" s="786"/>
    </row>
    <row r="20" spans="1:5" ht="14.25" customHeight="1" x14ac:dyDescent="0.2">
      <c r="A20" s="1"/>
      <c r="B20" s="409"/>
      <c r="C20" s="409"/>
      <c r="D20" s="1"/>
      <c r="E20" s="1"/>
    </row>
    <row r="21" spans="1:5" ht="14.25" customHeight="1" x14ac:dyDescent="0.2">
      <c r="A21" s="1"/>
      <c r="B21" s="409"/>
      <c r="C21" s="409"/>
      <c r="D21" s="1"/>
      <c r="E21" s="1"/>
    </row>
    <row r="22" spans="1:5" ht="14.25" customHeight="1" x14ac:dyDescent="0.2">
      <c r="A22" s="1"/>
      <c r="B22" s="409"/>
      <c r="C22" s="409"/>
      <c r="D22" s="1"/>
      <c r="E22" s="1"/>
    </row>
    <row r="23" spans="1:5" ht="14.25" customHeight="1" x14ac:dyDescent="0.2">
      <c r="A23" s="1"/>
      <c r="B23" s="409"/>
      <c r="C23" s="409"/>
      <c r="D23" s="1"/>
      <c r="E23" s="1"/>
    </row>
    <row r="24" spans="1:5" ht="14.25" customHeight="1" x14ac:dyDescent="0.2">
      <c r="A24" s="1"/>
      <c r="B24" s="409"/>
      <c r="C24" s="409"/>
      <c r="D24" s="1"/>
      <c r="E24" s="1"/>
    </row>
    <row r="25" spans="1:5" ht="14.25" customHeight="1" x14ac:dyDescent="0.2">
      <c r="A25" s="1"/>
      <c r="B25" s="409"/>
      <c r="C25" s="409"/>
      <c r="D25" s="1"/>
      <c r="E25" s="1"/>
    </row>
    <row r="26" spans="1:5" ht="14.25" customHeight="1" x14ac:dyDescent="0.2">
      <c r="A26" s="1"/>
      <c r="B26" s="409"/>
      <c r="C26" s="409"/>
      <c r="D26" s="1"/>
      <c r="E26" s="1"/>
    </row>
    <row r="27" spans="1:5" ht="14.25" customHeight="1" x14ac:dyDescent="0.2">
      <c r="A27" s="1"/>
      <c r="B27" s="409"/>
      <c r="C27" s="409"/>
      <c r="D27" s="1"/>
      <c r="E27" s="1"/>
    </row>
    <row r="28" spans="1:5" ht="14.25" customHeight="1" x14ac:dyDescent="0.2">
      <c r="A28" s="1"/>
      <c r="B28" s="409"/>
      <c r="C28" s="409"/>
      <c r="D28" s="1"/>
      <c r="E28" s="1"/>
    </row>
    <row r="29" spans="1:5" ht="14.25" customHeight="1" x14ac:dyDescent="0.2">
      <c r="A29" s="1"/>
      <c r="B29" s="409"/>
      <c r="C29" s="409"/>
      <c r="D29" s="1"/>
      <c r="E29" s="1"/>
    </row>
    <row r="30" spans="1:5" ht="14.25" customHeight="1" x14ac:dyDescent="0.2">
      <c r="A30" s="1"/>
      <c r="B30" s="409"/>
      <c r="C30" s="409"/>
      <c r="D30" s="1"/>
      <c r="E30" s="1"/>
    </row>
    <row r="31" spans="1:5" ht="14.25" customHeight="1" x14ac:dyDescent="0.2">
      <c r="A31" s="1"/>
      <c r="B31" s="409"/>
      <c r="C31" s="409"/>
      <c r="D31" s="1"/>
      <c r="E31" s="1"/>
    </row>
    <row r="32" spans="1:5" ht="14.25" customHeight="1" x14ac:dyDescent="0.2">
      <c r="A32" s="1"/>
      <c r="B32" s="409"/>
      <c r="C32" s="409"/>
      <c r="D32" s="1"/>
      <c r="E32" s="1"/>
    </row>
    <row r="33" spans="1:5" ht="14.25" customHeight="1" x14ac:dyDescent="0.2">
      <c r="A33" s="1"/>
      <c r="B33" s="409"/>
      <c r="C33" s="409"/>
      <c r="D33" s="1"/>
      <c r="E33" s="1"/>
    </row>
    <row r="34" spans="1:5" ht="14.25" customHeight="1" x14ac:dyDescent="0.2">
      <c r="A34" s="1"/>
      <c r="B34" s="409"/>
      <c r="C34" s="409"/>
      <c r="D34" s="1"/>
      <c r="E34" s="1"/>
    </row>
    <row r="35" spans="1:5" ht="14.25" customHeight="1" x14ac:dyDescent="0.2">
      <c r="A35" s="1"/>
      <c r="B35" s="409"/>
      <c r="C35" s="409"/>
      <c r="D35" s="1"/>
      <c r="E35" s="1"/>
    </row>
    <row r="36" spans="1:5" ht="14.25" customHeight="1" x14ac:dyDescent="0.2">
      <c r="A36" s="1"/>
      <c r="B36" s="409"/>
      <c r="C36" s="409"/>
      <c r="D36" s="1"/>
      <c r="E36" s="1"/>
    </row>
    <row r="37" spans="1:5" ht="14.25" customHeight="1" x14ac:dyDescent="0.2">
      <c r="A37" s="1"/>
      <c r="B37" s="409"/>
      <c r="C37" s="409"/>
      <c r="D37" s="1"/>
      <c r="E37" s="1"/>
    </row>
    <row r="38" spans="1:5" ht="14.25" customHeight="1" x14ac:dyDescent="0.2">
      <c r="A38" s="1"/>
      <c r="B38" s="409"/>
      <c r="C38" s="409"/>
      <c r="D38" s="1"/>
      <c r="E38" s="1"/>
    </row>
    <row r="39" spans="1:5" ht="14.25" customHeight="1" x14ac:dyDescent="0.2">
      <c r="A39" s="1"/>
      <c r="B39" s="409"/>
      <c r="C39" s="409"/>
      <c r="D39" s="1"/>
      <c r="E39" s="1"/>
    </row>
    <row r="40" spans="1:5" ht="14.25" customHeight="1" x14ac:dyDescent="0.2">
      <c r="A40" s="1"/>
      <c r="B40" s="409"/>
      <c r="C40" s="409"/>
      <c r="D40" s="1"/>
      <c r="E40" s="1"/>
    </row>
    <row r="41" spans="1:5" ht="14.25" customHeight="1" x14ac:dyDescent="0.2">
      <c r="A41" s="1"/>
      <c r="B41" s="409"/>
      <c r="C41" s="409"/>
      <c r="D41" s="1"/>
      <c r="E41" s="1"/>
    </row>
    <row r="42" spans="1:5" ht="14.25" customHeight="1" x14ac:dyDescent="0.2">
      <c r="A42" s="1"/>
      <c r="B42" s="409"/>
      <c r="C42" s="409"/>
      <c r="D42" s="1"/>
      <c r="E42" s="1"/>
    </row>
    <row r="43" spans="1:5" ht="14.25" customHeight="1" x14ac:dyDescent="0.2">
      <c r="A43" s="1"/>
      <c r="B43" s="409"/>
      <c r="C43" s="409"/>
      <c r="D43" s="1"/>
      <c r="E43" s="1"/>
    </row>
    <row r="44" spans="1:5" ht="14.25" customHeight="1" x14ac:dyDescent="0.2">
      <c r="A44" s="1"/>
      <c r="B44" s="409"/>
      <c r="C44" s="409"/>
      <c r="D44" s="1"/>
      <c r="E44" s="1"/>
    </row>
    <row r="45" spans="1:5" ht="14.25" customHeight="1" x14ac:dyDescent="0.2">
      <c r="A45" s="1"/>
      <c r="B45" s="409"/>
      <c r="C45" s="409"/>
      <c r="D45" s="1"/>
      <c r="E45" s="1"/>
    </row>
    <row r="46" spans="1:5" ht="14.25" customHeight="1" x14ac:dyDescent="0.2">
      <c r="A46" s="1"/>
      <c r="B46" s="409"/>
      <c r="C46" s="409"/>
      <c r="D46" s="1"/>
      <c r="E46" s="1"/>
    </row>
    <row r="47" spans="1:5" ht="14.25" customHeight="1" x14ac:dyDescent="0.2">
      <c r="A47" s="1"/>
      <c r="B47" s="409"/>
      <c r="C47" s="409"/>
      <c r="D47" s="1"/>
      <c r="E47" s="1"/>
    </row>
    <row r="48" spans="1:5" ht="14.25" customHeight="1" x14ac:dyDescent="0.2">
      <c r="A48" s="1"/>
      <c r="B48" s="409"/>
      <c r="C48" s="409"/>
      <c r="D48" s="1"/>
      <c r="E48" s="1"/>
    </row>
    <row r="49" spans="1:5" ht="14.25" customHeight="1" x14ac:dyDescent="0.2">
      <c r="A49" s="1"/>
      <c r="B49" s="409"/>
      <c r="C49" s="409"/>
      <c r="D49" s="1"/>
      <c r="E49" s="1"/>
    </row>
    <row r="50" spans="1:5" ht="14.25" customHeight="1" x14ac:dyDescent="0.2">
      <c r="A50" s="1"/>
      <c r="B50" s="409"/>
      <c r="C50" s="409"/>
      <c r="D50" s="1"/>
      <c r="E50" s="1"/>
    </row>
    <row r="51" spans="1:5" ht="14.25" customHeight="1" x14ac:dyDescent="0.2">
      <c r="A51" s="1"/>
      <c r="B51" s="409"/>
      <c r="C51" s="409"/>
      <c r="D51" s="1"/>
      <c r="E51" s="1"/>
    </row>
    <row r="52" spans="1:5" ht="14.25" customHeight="1" x14ac:dyDescent="0.2">
      <c r="A52" s="1"/>
      <c r="B52" s="409"/>
      <c r="C52" s="409"/>
      <c r="D52" s="1"/>
      <c r="E52" s="1"/>
    </row>
    <row r="53" spans="1:5" ht="14.25" customHeight="1" x14ac:dyDescent="0.2">
      <c r="A53" s="1"/>
      <c r="B53" s="409"/>
      <c r="C53" s="409"/>
      <c r="D53" s="1"/>
      <c r="E53" s="1"/>
    </row>
    <row r="54" spans="1:5" ht="14.25" customHeight="1" x14ac:dyDescent="0.2">
      <c r="A54" s="1"/>
      <c r="B54" s="409"/>
      <c r="C54" s="409"/>
      <c r="D54" s="1"/>
      <c r="E54" s="1"/>
    </row>
    <row r="55" spans="1:5" ht="14.25" customHeight="1" x14ac:dyDescent="0.2">
      <c r="A55" s="1"/>
      <c r="B55" s="409"/>
      <c r="C55" s="409"/>
      <c r="D55" s="1"/>
      <c r="E55" s="1"/>
    </row>
    <row r="56" spans="1:5" ht="14.25" customHeight="1" x14ac:dyDescent="0.2">
      <c r="A56" s="1"/>
      <c r="B56" s="409"/>
      <c r="C56" s="409"/>
      <c r="D56" s="1"/>
      <c r="E56" s="1"/>
    </row>
    <row r="57" spans="1:5" ht="14.25" customHeight="1" x14ac:dyDescent="0.2">
      <c r="A57" s="1"/>
      <c r="B57" s="409"/>
      <c r="C57" s="409"/>
      <c r="D57" s="1"/>
      <c r="E57" s="1"/>
    </row>
    <row r="58" spans="1:5" ht="14.25" customHeight="1" x14ac:dyDescent="0.2">
      <c r="A58" s="1"/>
      <c r="B58" s="409"/>
      <c r="C58" s="409"/>
      <c r="D58" s="1"/>
      <c r="E58" s="1"/>
    </row>
    <row r="59" spans="1:5" ht="14.25" customHeight="1" x14ac:dyDescent="0.2">
      <c r="A59" s="1"/>
      <c r="B59" s="409"/>
      <c r="C59" s="409"/>
      <c r="D59" s="1"/>
      <c r="E59" s="1"/>
    </row>
    <row r="60" spans="1:5" ht="14.25" customHeight="1" x14ac:dyDescent="0.2">
      <c r="A60" s="1"/>
      <c r="B60" s="409"/>
      <c r="C60" s="409"/>
      <c r="D60" s="1"/>
      <c r="E60" s="1"/>
    </row>
    <row r="61" spans="1:5" ht="14.25" customHeight="1" x14ac:dyDescent="0.2">
      <c r="A61" s="1"/>
      <c r="B61" s="409"/>
      <c r="C61" s="409"/>
      <c r="D61" s="1"/>
      <c r="E61" s="1"/>
    </row>
    <row r="62" spans="1:5" ht="14.25" customHeight="1" x14ac:dyDescent="0.2">
      <c r="A62" s="1"/>
      <c r="B62" s="409"/>
      <c r="C62" s="409"/>
      <c r="D62" s="1"/>
      <c r="E62" s="1"/>
    </row>
    <row r="63" spans="1:5" ht="14.25" customHeight="1" x14ac:dyDescent="0.2">
      <c r="A63" s="1"/>
      <c r="B63" s="409"/>
      <c r="C63" s="409"/>
      <c r="D63" s="1"/>
      <c r="E63" s="1"/>
    </row>
    <row r="64" spans="1:5" ht="14.25" customHeight="1" x14ac:dyDescent="0.2">
      <c r="A64" s="1"/>
      <c r="B64" s="409"/>
      <c r="C64" s="409"/>
      <c r="D64" s="1"/>
      <c r="E64" s="1"/>
    </row>
    <row r="65" spans="1:5" ht="14.25" customHeight="1" x14ac:dyDescent="0.2">
      <c r="A65" s="1"/>
      <c r="B65" s="409"/>
      <c r="C65" s="409"/>
      <c r="D65" s="1"/>
      <c r="E65" s="1"/>
    </row>
    <row r="66" spans="1:5" ht="14.25" customHeight="1" x14ac:dyDescent="0.2">
      <c r="A66" s="1"/>
      <c r="B66" s="409"/>
      <c r="C66" s="409"/>
      <c r="D66" s="1"/>
      <c r="E66" s="1"/>
    </row>
    <row r="67" spans="1:5" ht="14.25" customHeight="1" x14ac:dyDescent="0.2">
      <c r="A67" s="1"/>
      <c r="B67" s="409"/>
      <c r="C67" s="409"/>
      <c r="D67" s="1"/>
      <c r="E67" s="1"/>
    </row>
    <row r="68" spans="1:5" ht="14.25" customHeight="1" x14ac:dyDescent="0.2">
      <c r="A68" s="1"/>
      <c r="B68" s="409"/>
      <c r="C68" s="409"/>
      <c r="D68" s="1"/>
      <c r="E68" s="1"/>
    </row>
    <row r="69" spans="1:5" ht="14.25" customHeight="1" x14ac:dyDescent="0.2">
      <c r="A69" s="1"/>
      <c r="B69" s="409"/>
      <c r="C69" s="409"/>
      <c r="D69" s="1"/>
      <c r="E69" s="1"/>
    </row>
    <row r="70" spans="1:5" ht="14.25" customHeight="1" x14ac:dyDescent="0.2">
      <c r="A70" s="1"/>
      <c r="B70" s="409"/>
      <c r="C70" s="409"/>
      <c r="D70" s="1"/>
      <c r="E70" s="1"/>
    </row>
    <row r="71" spans="1:5" ht="14.25" customHeight="1" x14ac:dyDescent="0.2">
      <c r="A71" s="1"/>
      <c r="B71" s="409"/>
      <c r="C71" s="409"/>
      <c r="D71" s="1"/>
      <c r="E71" s="1"/>
    </row>
    <row r="72" spans="1:5" ht="14.25" customHeight="1" x14ac:dyDescent="0.2">
      <c r="A72" s="1"/>
      <c r="B72" s="409"/>
      <c r="C72" s="409"/>
      <c r="D72" s="1"/>
      <c r="E72" s="1"/>
    </row>
    <row r="73" spans="1:5" ht="14.25" customHeight="1" x14ac:dyDescent="0.2">
      <c r="A73" s="1"/>
      <c r="B73" s="409"/>
      <c r="C73" s="409"/>
      <c r="D73" s="1"/>
      <c r="E73" s="1"/>
    </row>
    <row r="74" spans="1:5" ht="14.25" customHeight="1" x14ac:dyDescent="0.2">
      <c r="A74" s="1"/>
      <c r="B74" s="409"/>
      <c r="C74" s="409"/>
      <c r="D74" s="1"/>
      <c r="E74" s="1"/>
    </row>
    <row r="75" spans="1:5" ht="14.25" customHeight="1" x14ac:dyDescent="0.2">
      <c r="A75" s="1"/>
      <c r="B75" s="409"/>
      <c r="C75" s="409"/>
      <c r="D75" s="1"/>
      <c r="E75" s="1"/>
    </row>
    <row r="76" spans="1:5" ht="14.25" customHeight="1" x14ac:dyDescent="0.2">
      <c r="A76" s="1"/>
      <c r="B76" s="409"/>
      <c r="C76" s="409"/>
      <c r="D76" s="1"/>
      <c r="E76" s="1"/>
    </row>
    <row r="77" spans="1:5" ht="14.25" customHeight="1" x14ac:dyDescent="0.2">
      <c r="A77" s="1"/>
      <c r="B77" s="409"/>
      <c r="C77" s="409"/>
      <c r="D77" s="1"/>
      <c r="E77" s="1"/>
    </row>
    <row r="78" spans="1:5" ht="14.25" customHeight="1" x14ac:dyDescent="0.2">
      <c r="A78" s="1"/>
      <c r="B78" s="409"/>
      <c r="C78" s="409"/>
      <c r="D78" s="1"/>
      <c r="E78" s="1"/>
    </row>
    <row r="79" spans="1:5" ht="14.25" customHeight="1" x14ac:dyDescent="0.2">
      <c r="A79" s="1"/>
      <c r="B79" s="409"/>
      <c r="C79" s="409"/>
      <c r="D79" s="1"/>
      <c r="E79" s="1"/>
    </row>
    <row r="80" spans="1:5" ht="14.25" customHeight="1" x14ac:dyDescent="0.2">
      <c r="A80" s="1"/>
      <c r="B80" s="409"/>
      <c r="C80" s="409"/>
      <c r="D80" s="1"/>
      <c r="E80" s="1"/>
    </row>
    <row r="81" spans="1:5" ht="14.25" customHeight="1" x14ac:dyDescent="0.2">
      <c r="A81" s="1"/>
      <c r="B81" s="409"/>
      <c r="C81" s="409"/>
      <c r="D81" s="1"/>
      <c r="E81" s="1"/>
    </row>
    <row r="82" spans="1:5" ht="14.25" customHeight="1" x14ac:dyDescent="0.2">
      <c r="A82" s="1"/>
      <c r="B82" s="409"/>
      <c r="C82" s="409"/>
      <c r="D82" s="1"/>
      <c r="E82" s="1"/>
    </row>
    <row r="83" spans="1:5" ht="14.25" customHeight="1" x14ac:dyDescent="0.2">
      <c r="A83" s="1"/>
      <c r="B83" s="409"/>
      <c r="C83" s="409"/>
      <c r="D83" s="1"/>
      <c r="E83" s="1"/>
    </row>
    <row r="84" spans="1:5" ht="14.25" customHeight="1" x14ac:dyDescent="0.2">
      <c r="A84" s="1"/>
      <c r="B84" s="409"/>
      <c r="C84" s="409"/>
      <c r="D84" s="1"/>
      <c r="E84" s="1"/>
    </row>
    <row r="85" spans="1:5" ht="14.25" customHeight="1" x14ac:dyDescent="0.2">
      <c r="A85" s="1"/>
      <c r="B85" s="409"/>
      <c r="C85" s="409"/>
      <c r="D85" s="1"/>
      <c r="E85" s="1"/>
    </row>
    <row r="86" spans="1:5" ht="14.25" customHeight="1" x14ac:dyDescent="0.2">
      <c r="A86" s="1"/>
      <c r="B86" s="409"/>
      <c r="C86" s="409"/>
      <c r="D86" s="1"/>
      <c r="E86" s="1"/>
    </row>
    <row r="87" spans="1:5" ht="14.25" customHeight="1" x14ac:dyDescent="0.2">
      <c r="A87" s="1"/>
      <c r="B87" s="409"/>
      <c r="C87" s="409"/>
      <c r="D87" s="1"/>
      <c r="E87" s="1"/>
    </row>
    <row r="88" spans="1:5" ht="14.25" customHeight="1" x14ac:dyDescent="0.2">
      <c r="A88" s="1"/>
      <c r="B88" s="409"/>
      <c r="C88" s="409"/>
      <c r="D88" s="1"/>
      <c r="E88" s="1"/>
    </row>
    <row r="89" spans="1:5" ht="14.25" customHeight="1" x14ac:dyDescent="0.2">
      <c r="A89" s="1"/>
      <c r="B89" s="409"/>
      <c r="C89" s="409"/>
      <c r="D89" s="1"/>
      <c r="E89" s="1"/>
    </row>
    <row r="90" spans="1:5" ht="14.25" customHeight="1" x14ac:dyDescent="0.2">
      <c r="A90" s="1"/>
      <c r="B90" s="409"/>
      <c r="C90" s="409"/>
      <c r="D90" s="1"/>
      <c r="E90" s="1"/>
    </row>
    <row r="91" spans="1:5" ht="14.25" customHeight="1" x14ac:dyDescent="0.2">
      <c r="A91" s="1"/>
      <c r="B91" s="409"/>
      <c r="C91" s="409"/>
      <c r="D91" s="1"/>
      <c r="E91" s="1"/>
    </row>
    <row r="92" spans="1:5" ht="14.25" customHeight="1" x14ac:dyDescent="0.2">
      <c r="A92" s="1"/>
      <c r="B92" s="409"/>
      <c r="C92" s="409"/>
      <c r="D92" s="1"/>
      <c r="E92" s="1"/>
    </row>
    <row r="93" spans="1:5" ht="14.25" customHeight="1" x14ac:dyDescent="0.2">
      <c r="A93" s="1"/>
      <c r="B93" s="409"/>
      <c r="C93" s="409"/>
      <c r="D93" s="1"/>
      <c r="E93" s="1"/>
    </row>
    <row r="94" spans="1:5" ht="14.25" customHeight="1" x14ac:dyDescent="0.2">
      <c r="A94" s="1"/>
      <c r="B94" s="409"/>
      <c r="C94" s="409"/>
      <c r="D94" s="1"/>
      <c r="E94" s="1"/>
    </row>
    <row r="95" spans="1:5" ht="14.25" customHeight="1" x14ac:dyDescent="0.2">
      <c r="A95" s="1"/>
      <c r="B95" s="409"/>
      <c r="C95" s="409"/>
      <c r="D95" s="1"/>
      <c r="E95" s="1"/>
    </row>
    <row r="96" spans="1:5" ht="14.25" customHeight="1" x14ac:dyDescent="0.2">
      <c r="A96" s="1"/>
      <c r="B96" s="409"/>
      <c r="C96" s="409"/>
      <c r="D96" s="1"/>
      <c r="E96" s="1"/>
    </row>
    <row r="97" spans="1:5" ht="14.25" customHeight="1" x14ac:dyDescent="0.2">
      <c r="A97" s="1"/>
      <c r="B97" s="409"/>
      <c r="C97" s="409"/>
      <c r="D97" s="1"/>
      <c r="E97" s="1"/>
    </row>
    <row r="98" spans="1:5" ht="14.25" customHeight="1" x14ac:dyDescent="0.2">
      <c r="A98" s="1"/>
      <c r="B98" s="409"/>
      <c r="C98" s="409"/>
      <c r="D98" s="1"/>
      <c r="E98" s="1"/>
    </row>
    <row r="99" spans="1:5" ht="14.25" customHeight="1" x14ac:dyDescent="0.2">
      <c r="A99" s="1"/>
      <c r="B99" s="409"/>
      <c r="C99" s="409"/>
      <c r="D99" s="1"/>
      <c r="E99" s="1"/>
    </row>
    <row r="100" spans="1:5" ht="14.25" customHeight="1" x14ac:dyDescent="0.2">
      <c r="A100" s="1"/>
      <c r="B100" s="409"/>
      <c r="C100" s="409"/>
      <c r="D100" s="1"/>
      <c r="E100" s="1"/>
    </row>
    <row r="101" spans="1:5" ht="14.25" customHeight="1" x14ac:dyDescent="0.2">
      <c r="A101" s="1"/>
      <c r="B101" s="409"/>
      <c r="C101" s="409"/>
      <c r="D101" s="1"/>
      <c r="E101" s="1"/>
    </row>
    <row r="102" spans="1:5" ht="14.25" customHeight="1" x14ac:dyDescent="0.2">
      <c r="A102" s="1"/>
      <c r="B102" s="409"/>
      <c r="C102" s="409"/>
      <c r="D102" s="1"/>
      <c r="E102" s="1"/>
    </row>
    <row r="103" spans="1:5" ht="14.25" customHeight="1" x14ac:dyDescent="0.2">
      <c r="A103" s="1"/>
      <c r="B103" s="409"/>
      <c r="C103" s="409"/>
      <c r="D103" s="1"/>
      <c r="E103" s="1"/>
    </row>
    <row r="104" spans="1:5" ht="14.25" customHeight="1" x14ac:dyDescent="0.2">
      <c r="A104" s="1"/>
      <c r="B104" s="409"/>
      <c r="C104" s="409"/>
      <c r="D104" s="1"/>
      <c r="E104" s="1"/>
    </row>
    <row r="105" spans="1:5" ht="14.25" customHeight="1" x14ac:dyDescent="0.2">
      <c r="A105" s="1"/>
      <c r="B105" s="409"/>
      <c r="C105" s="409"/>
      <c r="D105" s="1"/>
      <c r="E105" s="1"/>
    </row>
    <row r="106" spans="1:5" ht="14.25" customHeight="1" x14ac:dyDescent="0.2">
      <c r="A106" s="1"/>
      <c r="B106" s="409"/>
      <c r="C106" s="409"/>
      <c r="D106" s="1"/>
      <c r="E106" s="1"/>
    </row>
    <row r="107" spans="1:5" ht="14.25" customHeight="1" x14ac:dyDescent="0.2">
      <c r="A107" s="1"/>
      <c r="B107" s="409"/>
      <c r="C107" s="409"/>
      <c r="D107" s="1"/>
      <c r="E107" s="1"/>
    </row>
    <row r="108" spans="1:5" ht="14.25" customHeight="1" x14ac:dyDescent="0.2">
      <c r="A108" s="1"/>
      <c r="B108" s="409"/>
      <c r="C108" s="409"/>
      <c r="D108" s="1"/>
      <c r="E108" s="1"/>
    </row>
    <row r="109" spans="1:5" ht="14.25" customHeight="1" x14ac:dyDescent="0.2">
      <c r="A109" s="1"/>
      <c r="B109" s="409"/>
      <c r="C109" s="409"/>
      <c r="D109" s="1"/>
      <c r="E109" s="1"/>
    </row>
    <row r="110" spans="1:5" ht="14.25" customHeight="1" x14ac:dyDescent="0.2">
      <c r="A110" s="1"/>
      <c r="B110" s="409"/>
      <c r="C110" s="409"/>
      <c r="D110" s="1"/>
      <c r="E110" s="1"/>
    </row>
    <row r="111" spans="1:5" ht="14.25" customHeight="1" x14ac:dyDescent="0.2">
      <c r="A111" s="1"/>
      <c r="B111" s="409"/>
      <c r="C111" s="409"/>
      <c r="D111" s="1"/>
      <c r="E111" s="1"/>
    </row>
    <row r="112" spans="1:5" ht="14.25" customHeight="1" x14ac:dyDescent="0.2">
      <c r="A112" s="1"/>
      <c r="B112" s="409"/>
      <c r="C112" s="409"/>
      <c r="D112" s="1"/>
      <c r="E112" s="1"/>
    </row>
    <row r="113" spans="1:5" ht="14.25" customHeight="1" x14ac:dyDescent="0.2">
      <c r="A113" s="1"/>
      <c r="B113" s="409"/>
      <c r="C113" s="409"/>
      <c r="D113" s="1"/>
      <c r="E113" s="1"/>
    </row>
    <row r="114" spans="1:5" ht="14.25" customHeight="1" x14ac:dyDescent="0.2">
      <c r="A114" s="1"/>
      <c r="B114" s="409"/>
      <c r="C114" s="409"/>
      <c r="D114" s="1"/>
      <c r="E114" s="1"/>
    </row>
    <row r="115" spans="1:5" ht="14.25" customHeight="1" x14ac:dyDescent="0.2">
      <c r="A115" s="1"/>
      <c r="B115" s="409"/>
      <c r="C115" s="409"/>
      <c r="D115" s="1"/>
      <c r="E115" s="1"/>
    </row>
    <row r="116" spans="1:5" ht="14.25" customHeight="1" x14ac:dyDescent="0.2">
      <c r="A116" s="1"/>
      <c r="B116" s="409"/>
      <c r="C116" s="409"/>
      <c r="D116" s="1"/>
      <c r="E116" s="1"/>
    </row>
    <row r="117" spans="1:5" ht="14.25" customHeight="1" x14ac:dyDescent="0.2">
      <c r="A117" s="1"/>
      <c r="B117" s="409"/>
      <c r="C117" s="409"/>
      <c r="D117" s="1"/>
      <c r="E117" s="1"/>
    </row>
    <row r="118" spans="1:5" ht="14.25" customHeight="1" x14ac:dyDescent="0.2">
      <c r="A118" s="1"/>
      <c r="B118" s="409"/>
      <c r="C118" s="409"/>
      <c r="D118" s="1"/>
      <c r="E118" s="1"/>
    </row>
    <row r="119" spans="1:5" ht="14.25" customHeight="1" x14ac:dyDescent="0.2">
      <c r="A119" s="1"/>
      <c r="B119" s="409"/>
      <c r="C119" s="409"/>
      <c r="D119" s="1"/>
      <c r="E119" s="1"/>
    </row>
    <row r="120" spans="1:5" ht="14.25" customHeight="1" x14ac:dyDescent="0.2">
      <c r="A120" s="1"/>
      <c r="B120" s="409"/>
      <c r="C120" s="409"/>
      <c r="D120" s="1"/>
      <c r="E120" s="1"/>
    </row>
    <row r="121" spans="1:5" ht="14.25" customHeight="1" x14ac:dyDescent="0.2">
      <c r="A121" s="1"/>
      <c r="B121" s="409"/>
      <c r="C121" s="409"/>
      <c r="D121" s="1"/>
      <c r="E121" s="1"/>
    </row>
    <row r="122" spans="1:5" ht="14.25" customHeight="1" x14ac:dyDescent="0.2">
      <c r="A122" s="1"/>
      <c r="B122" s="409"/>
      <c r="C122" s="409"/>
      <c r="D122" s="1"/>
      <c r="E122" s="1"/>
    </row>
    <row r="123" spans="1:5" ht="14.25" customHeight="1" x14ac:dyDescent="0.2">
      <c r="A123" s="1"/>
      <c r="B123" s="409"/>
      <c r="C123" s="409"/>
      <c r="D123" s="1"/>
      <c r="E123" s="1"/>
    </row>
    <row r="124" spans="1:5" ht="14.25" customHeight="1" x14ac:dyDescent="0.2">
      <c r="A124" s="1"/>
      <c r="B124" s="409"/>
      <c r="C124" s="409"/>
      <c r="D124" s="1"/>
      <c r="E124" s="1"/>
    </row>
    <row r="125" spans="1:5" ht="14.25" customHeight="1" x14ac:dyDescent="0.2">
      <c r="A125" s="1"/>
      <c r="B125" s="409"/>
      <c r="C125" s="409"/>
      <c r="D125" s="1"/>
      <c r="E125" s="1"/>
    </row>
    <row r="126" spans="1:5" ht="14.25" customHeight="1" x14ac:dyDescent="0.2">
      <c r="A126" s="1"/>
      <c r="B126" s="409"/>
      <c r="C126" s="409"/>
      <c r="D126" s="1"/>
      <c r="E126" s="1"/>
    </row>
    <row r="127" spans="1:5" ht="14.25" customHeight="1" x14ac:dyDescent="0.2">
      <c r="A127" s="1"/>
      <c r="B127" s="409"/>
      <c r="C127" s="409"/>
      <c r="D127" s="1"/>
      <c r="E127" s="1"/>
    </row>
    <row r="128" spans="1:5" ht="14.25" customHeight="1" x14ac:dyDescent="0.2">
      <c r="A128" s="1"/>
      <c r="B128" s="409"/>
      <c r="C128" s="409"/>
      <c r="D128" s="1"/>
      <c r="E128" s="1"/>
    </row>
    <row r="129" spans="1:5" ht="14.25" customHeight="1" x14ac:dyDescent="0.2">
      <c r="A129" s="1"/>
      <c r="B129" s="409"/>
      <c r="C129" s="409"/>
      <c r="D129" s="1"/>
      <c r="E129" s="1"/>
    </row>
    <row r="130" spans="1:5" ht="14.25" customHeight="1" x14ac:dyDescent="0.2">
      <c r="A130" s="1"/>
      <c r="B130" s="409"/>
      <c r="C130" s="409"/>
      <c r="D130" s="1"/>
      <c r="E130" s="1"/>
    </row>
    <row r="131" spans="1:5" ht="14.25" customHeight="1" x14ac:dyDescent="0.2">
      <c r="A131" s="1"/>
      <c r="B131" s="409"/>
      <c r="C131" s="409"/>
      <c r="D131" s="1"/>
      <c r="E131" s="1"/>
    </row>
    <row r="132" spans="1:5" ht="14.25" customHeight="1" x14ac:dyDescent="0.2">
      <c r="A132" s="1"/>
      <c r="B132" s="409"/>
      <c r="C132" s="409"/>
      <c r="D132" s="1"/>
      <c r="E132" s="1"/>
    </row>
    <row r="133" spans="1:5" ht="14.25" customHeight="1" x14ac:dyDescent="0.2">
      <c r="A133" s="1"/>
      <c r="B133" s="409"/>
      <c r="C133" s="409"/>
      <c r="D133" s="1"/>
      <c r="E133" s="1"/>
    </row>
    <row r="134" spans="1:5" ht="14.25" customHeight="1" x14ac:dyDescent="0.2">
      <c r="A134" s="1"/>
      <c r="B134" s="409"/>
      <c r="C134" s="409"/>
      <c r="D134" s="1"/>
      <c r="E134" s="1"/>
    </row>
    <row r="135" spans="1:5" ht="14.25" customHeight="1" x14ac:dyDescent="0.2">
      <c r="A135" s="1"/>
      <c r="B135" s="409"/>
      <c r="C135" s="409"/>
      <c r="D135" s="1"/>
      <c r="E135" s="1"/>
    </row>
    <row r="136" spans="1:5" ht="14.25" customHeight="1" x14ac:dyDescent="0.2">
      <c r="A136" s="1"/>
      <c r="B136" s="409"/>
      <c r="C136" s="409"/>
      <c r="D136" s="1"/>
      <c r="E136" s="1"/>
    </row>
    <row r="137" spans="1:5" ht="14.25" customHeight="1" x14ac:dyDescent="0.2">
      <c r="A137" s="1"/>
      <c r="B137" s="409"/>
      <c r="C137" s="409"/>
      <c r="D137" s="1"/>
      <c r="E137" s="1"/>
    </row>
    <row r="138" spans="1:5" ht="14.25" customHeight="1" x14ac:dyDescent="0.2">
      <c r="A138" s="1"/>
      <c r="B138" s="409"/>
      <c r="C138" s="409"/>
      <c r="D138" s="1"/>
      <c r="E138" s="1"/>
    </row>
    <row r="139" spans="1:5" ht="14.25" customHeight="1" x14ac:dyDescent="0.2">
      <c r="A139" s="1"/>
      <c r="B139" s="409"/>
      <c r="C139" s="409"/>
      <c r="D139" s="1"/>
      <c r="E139" s="1"/>
    </row>
    <row r="140" spans="1:5" ht="14.25" customHeight="1" x14ac:dyDescent="0.2">
      <c r="A140" s="1"/>
      <c r="B140" s="409"/>
      <c r="C140" s="409"/>
      <c r="D140" s="1"/>
      <c r="E140" s="1"/>
    </row>
    <row r="141" spans="1:5" ht="14.25" customHeight="1" x14ac:dyDescent="0.2">
      <c r="A141" s="1"/>
      <c r="B141" s="409"/>
      <c r="C141" s="409"/>
      <c r="D141" s="1"/>
      <c r="E141" s="1"/>
    </row>
    <row r="142" spans="1:5" ht="14.25" customHeight="1" x14ac:dyDescent="0.2">
      <c r="A142" s="1"/>
      <c r="B142" s="409"/>
      <c r="C142" s="409"/>
      <c r="D142" s="1"/>
      <c r="E142" s="1"/>
    </row>
    <row r="143" spans="1:5" ht="14.25" customHeight="1" x14ac:dyDescent="0.2">
      <c r="A143" s="1"/>
      <c r="B143" s="409"/>
      <c r="C143" s="409"/>
      <c r="D143" s="1"/>
      <c r="E143" s="1"/>
    </row>
    <row r="144" spans="1:5" ht="14.25" customHeight="1" x14ac:dyDescent="0.2">
      <c r="A144" s="1"/>
      <c r="B144" s="409"/>
      <c r="C144" s="409"/>
      <c r="D144" s="1"/>
      <c r="E144" s="1"/>
    </row>
    <row r="145" spans="1:5" ht="14.25" customHeight="1" x14ac:dyDescent="0.2">
      <c r="A145" s="1"/>
      <c r="B145" s="409"/>
      <c r="C145" s="409"/>
      <c r="D145" s="1"/>
      <c r="E145" s="1"/>
    </row>
    <row r="146" spans="1:5" ht="14.25" customHeight="1" x14ac:dyDescent="0.2">
      <c r="A146" s="1"/>
      <c r="B146" s="409"/>
      <c r="C146" s="409"/>
      <c r="D146" s="1"/>
      <c r="E146" s="1"/>
    </row>
    <row r="147" spans="1:5" ht="14.25" customHeight="1" x14ac:dyDescent="0.2">
      <c r="A147" s="1"/>
      <c r="B147" s="409"/>
      <c r="C147" s="409"/>
      <c r="D147" s="1"/>
      <c r="E147" s="1"/>
    </row>
    <row r="148" spans="1:5" ht="14.25" customHeight="1" x14ac:dyDescent="0.2">
      <c r="A148" s="1"/>
      <c r="B148" s="409"/>
      <c r="C148" s="409"/>
      <c r="D148" s="1"/>
      <c r="E148" s="1"/>
    </row>
    <row r="149" spans="1:5" ht="14.25" customHeight="1" x14ac:dyDescent="0.2">
      <c r="A149" s="1"/>
      <c r="B149" s="409"/>
      <c r="C149" s="409"/>
      <c r="D149" s="1"/>
      <c r="E149" s="1"/>
    </row>
    <row r="150" spans="1:5" ht="14.25" customHeight="1" x14ac:dyDescent="0.2">
      <c r="A150" s="1"/>
      <c r="B150" s="409"/>
      <c r="C150" s="409"/>
      <c r="D150" s="1"/>
      <c r="E150" s="1"/>
    </row>
    <row r="151" spans="1:5" ht="14.25" customHeight="1" x14ac:dyDescent="0.2">
      <c r="A151" s="1"/>
      <c r="B151" s="409"/>
      <c r="C151" s="409"/>
      <c r="D151" s="1"/>
      <c r="E151" s="1"/>
    </row>
    <row r="152" spans="1:5" ht="14.25" customHeight="1" x14ac:dyDescent="0.2">
      <c r="A152" s="1"/>
      <c r="B152" s="409"/>
      <c r="C152" s="409"/>
      <c r="D152" s="1"/>
      <c r="E152" s="1"/>
    </row>
    <row r="153" spans="1:5" ht="14.25" customHeight="1" x14ac:dyDescent="0.2">
      <c r="A153" s="1"/>
      <c r="B153" s="409"/>
      <c r="C153" s="409"/>
      <c r="D153" s="1"/>
      <c r="E153" s="1"/>
    </row>
    <row r="154" spans="1:5" ht="14.25" customHeight="1" x14ac:dyDescent="0.2">
      <c r="A154" s="1"/>
      <c r="B154" s="409"/>
      <c r="C154" s="409"/>
      <c r="D154" s="1"/>
      <c r="E154" s="1"/>
    </row>
    <row r="155" spans="1:5" ht="14.25" customHeight="1" x14ac:dyDescent="0.2">
      <c r="A155" s="1"/>
      <c r="B155" s="409"/>
      <c r="C155" s="409"/>
      <c r="D155" s="1"/>
      <c r="E155" s="1"/>
    </row>
    <row r="156" spans="1:5" ht="14.25" customHeight="1" x14ac:dyDescent="0.2">
      <c r="A156" s="1"/>
      <c r="B156" s="409"/>
      <c r="C156" s="409"/>
      <c r="D156" s="1"/>
      <c r="E156" s="1"/>
    </row>
    <row r="157" spans="1:5" ht="14.25" customHeight="1" x14ac:dyDescent="0.2">
      <c r="A157" s="1"/>
      <c r="B157" s="409"/>
      <c r="C157" s="409"/>
      <c r="D157" s="1"/>
      <c r="E157" s="1"/>
    </row>
    <row r="158" spans="1:5" ht="14.25" customHeight="1" x14ac:dyDescent="0.2">
      <c r="A158" s="1"/>
      <c r="B158" s="409"/>
      <c r="C158" s="409"/>
      <c r="D158" s="1"/>
      <c r="E158" s="1"/>
    </row>
    <row r="159" spans="1:5" ht="14.25" customHeight="1" x14ac:dyDescent="0.2">
      <c r="A159" s="1"/>
      <c r="B159" s="409"/>
      <c r="C159" s="409"/>
      <c r="D159" s="1"/>
      <c r="E159" s="1"/>
    </row>
    <row r="160" spans="1:5" ht="14.25" customHeight="1" x14ac:dyDescent="0.2">
      <c r="A160" s="1"/>
      <c r="B160" s="409"/>
      <c r="C160" s="409"/>
      <c r="D160" s="1"/>
      <c r="E160" s="1"/>
    </row>
    <row r="161" spans="1:5" ht="14.25" customHeight="1" x14ac:dyDescent="0.2">
      <c r="A161" s="1"/>
      <c r="B161" s="409"/>
      <c r="C161" s="409"/>
      <c r="D161" s="1"/>
      <c r="E161" s="1"/>
    </row>
    <row r="162" spans="1:5" ht="14.25" customHeight="1" x14ac:dyDescent="0.2">
      <c r="A162" s="1"/>
      <c r="B162" s="409"/>
      <c r="C162" s="409"/>
      <c r="D162" s="1"/>
      <c r="E162" s="1"/>
    </row>
    <row r="163" spans="1:5" ht="14.25" customHeight="1" x14ac:dyDescent="0.2">
      <c r="A163" s="1"/>
      <c r="B163" s="409"/>
      <c r="C163" s="409"/>
      <c r="D163" s="1"/>
      <c r="E163" s="1"/>
    </row>
    <row r="164" spans="1:5" ht="14.25" customHeight="1" x14ac:dyDescent="0.2">
      <c r="A164" s="1"/>
      <c r="B164" s="409"/>
      <c r="C164" s="409"/>
      <c r="D164" s="1"/>
      <c r="E164" s="1"/>
    </row>
    <row r="165" spans="1:5" ht="14.25" customHeight="1" x14ac:dyDescent="0.2">
      <c r="A165" s="1"/>
      <c r="B165" s="409"/>
      <c r="C165" s="409"/>
      <c r="D165" s="1"/>
      <c r="E165" s="1"/>
    </row>
    <row r="166" spans="1:5" ht="14.25" customHeight="1" x14ac:dyDescent="0.2">
      <c r="A166" s="1"/>
      <c r="B166" s="409"/>
      <c r="C166" s="409"/>
      <c r="D166" s="1"/>
      <c r="E166" s="1"/>
    </row>
    <row r="167" spans="1:5" ht="14.25" customHeight="1" x14ac:dyDescent="0.2">
      <c r="A167" s="1"/>
      <c r="B167" s="409"/>
      <c r="C167" s="409"/>
      <c r="D167" s="1"/>
      <c r="E167" s="1"/>
    </row>
    <row r="168" spans="1:5" ht="14.25" customHeight="1" x14ac:dyDescent="0.2">
      <c r="A168" s="1"/>
      <c r="B168" s="409"/>
      <c r="C168" s="409"/>
      <c r="D168" s="1"/>
      <c r="E168" s="1"/>
    </row>
    <row r="169" spans="1:5" ht="14.25" customHeight="1" x14ac:dyDescent="0.2">
      <c r="A169" s="1"/>
      <c r="B169" s="409"/>
      <c r="C169" s="409"/>
      <c r="D169" s="1"/>
      <c r="E169" s="1"/>
    </row>
    <row r="170" spans="1:5" ht="14.25" customHeight="1" x14ac:dyDescent="0.2">
      <c r="A170" s="1"/>
      <c r="B170" s="409"/>
      <c r="C170" s="409"/>
      <c r="D170" s="1"/>
      <c r="E170" s="1"/>
    </row>
    <row r="171" spans="1:5" ht="14.25" customHeight="1" x14ac:dyDescent="0.2">
      <c r="A171" s="1"/>
      <c r="B171" s="409"/>
      <c r="C171" s="409"/>
      <c r="D171" s="1"/>
      <c r="E171" s="1"/>
    </row>
    <row r="172" spans="1:5" ht="14.25" customHeight="1" x14ac:dyDescent="0.2">
      <c r="A172" s="1"/>
      <c r="B172" s="409"/>
      <c r="C172" s="409"/>
      <c r="D172" s="1"/>
      <c r="E172" s="1"/>
    </row>
    <row r="173" spans="1:5" ht="14.25" customHeight="1" x14ac:dyDescent="0.2">
      <c r="A173" s="1"/>
      <c r="B173" s="409"/>
      <c r="C173" s="409"/>
      <c r="D173" s="1"/>
      <c r="E173" s="1"/>
    </row>
    <row r="174" spans="1:5" ht="14.25" customHeight="1" x14ac:dyDescent="0.2">
      <c r="A174" s="1"/>
      <c r="B174" s="409"/>
      <c r="C174" s="409"/>
      <c r="D174" s="1"/>
      <c r="E174" s="1"/>
    </row>
    <row r="175" spans="1:5" ht="14.25" customHeight="1" x14ac:dyDescent="0.2">
      <c r="A175" s="1"/>
      <c r="B175" s="409"/>
      <c r="C175" s="409"/>
      <c r="D175" s="1"/>
      <c r="E175" s="1"/>
    </row>
    <row r="176" spans="1:5" ht="14.25" customHeight="1" x14ac:dyDescent="0.2">
      <c r="A176" s="1"/>
      <c r="B176" s="409"/>
      <c r="C176" s="409"/>
      <c r="D176" s="1"/>
      <c r="E176" s="1"/>
    </row>
    <row r="177" spans="1:5" ht="14.25" customHeight="1" x14ac:dyDescent="0.2">
      <c r="A177" s="1"/>
      <c r="B177" s="409"/>
      <c r="C177" s="409"/>
      <c r="D177" s="1"/>
      <c r="E177" s="1"/>
    </row>
    <row r="178" spans="1:5" ht="14.25" customHeight="1" x14ac:dyDescent="0.2">
      <c r="A178" s="1"/>
      <c r="B178" s="409"/>
      <c r="C178" s="409"/>
      <c r="D178" s="1"/>
      <c r="E178" s="1"/>
    </row>
    <row r="179" spans="1:5" ht="14.25" customHeight="1" x14ac:dyDescent="0.2">
      <c r="A179" s="1"/>
      <c r="B179" s="409"/>
      <c r="C179" s="409"/>
      <c r="D179" s="1"/>
      <c r="E179" s="1"/>
    </row>
    <row r="180" spans="1:5" ht="14.25" customHeight="1" x14ac:dyDescent="0.2">
      <c r="A180" s="1"/>
      <c r="B180" s="409"/>
      <c r="C180" s="409"/>
      <c r="D180" s="1"/>
      <c r="E180" s="1"/>
    </row>
    <row r="181" spans="1:5" ht="14.25" customHeight="1" x14ac:dyDescent="0.2">
      <c r="A181" s="1"/>
      <c r="B181" s="409"/>
      <c r="C181" s="409"/>
      <c r="D181" s="1"/>
      <c r="E181" s="1"/>
    </row>
    <row r="182" spans="1:5" ht="14.25" customHeight="1" x14ac:dyDescent="0.2">
      <c r="A182" s="1"/>
      <c r="B182" s="409"/>
      <c r="C182" s="409"/>
      <c r="D182" s="1"/>
      <c r="E182" s="1"/>
    </row>
    <row r="183" spans="1:5" ht="14.25" customHeight="1" x14ac:dyDescent="0.2">
      <c r="A183" s="1"/>
      <c r="B183" s="409"/>
      <c r="C183" s="409"/>
      <c r="D183" s="1"/>
      <c r="E183" s="1"/>
    </row>
    <row r="184" spans="1:5" ht="14.25" customHeight="1" x14ac:dyDescent="0.2">
      <c r="A184" s="1"/>
      <c r="B184" s="409"/>
      <c r="C184" s="409"/>
      <c r="D184" s="1"/>
      <c r="E184" s="1"/>
    </row>
    <row r="185" spans="1:5" ht="14.25" customHeight="1" x14ac:dyDescent="0.2">
      <c r="A185" s="1"/>
      <c r="B185" s="409"/>
      <c r="C185" s="409"/>
      <c r="D185" s="1"/>
      <c r="E185" s="1"/>
    </row>
    <row r="186" spans="1:5" ht="14.25" customHeight="1" x14ac:dyDescent="0.2">
      <c r="A186" s="1"/>
      <c r="B186" s="409"/>
      <c r="C186" s="409"/>
      <c r="D186" s="1"/>
      <c r="E186" s="1"/>
    </row>
    <row r="187" spans="1:5" ht="14.25" customHeight="1" x14ac:dyDescent="0.2">
      <c r="A187" s="1"/>
      <c r="B187" s="409"/>
      <c r="C187" s="409"/>
      <c r="D187" s="1"/>
      <c r="E187" s="1"/>
    </row>
    <row r="188" spans="1:5" ht="14.25" customHeight="1" x14ac:dyDescent="0.2">
      <c r="A188" s="1"/>
      <c r="B188" s="409"/>
      <c r="C188" s="409"/>
      <c r="D188" s="1"/>
      <c r="E188" s="1"/>
    </row>
    <row r="189" spans="1:5" ht="14.25" customHeight="1" x14ac:dyDescent="0.2">
      <c r="A189" s="1"/>
      <c r="B189" s="409"/>
      <c r="C189" s="409"/>
      <c r="D189" s="1"/>
      <c r="E189" s="1"/>
    </row>
    <row r="190" spans="1:5" ht="14.25" customHeight="1" x14ac:dyDescent="0.2">
      <c r="A190" s="1"/>
      <c r="B190" s="409"/>
      <c r="C190" s="409"/>
      <c r="D190" s="1"/>
      <c r="E190" s="1"/>
    </row>
    <row r="191" spans="1:5" ht="14.25" customHeight="1" x14ac:dyDescent="0.2">
      <c r="A191" s="1"/>
      <c r="B191" s="409"/>
      <c r="C191" s="409"/>
      <c r="D191" s="1"/>
      <c r="E191" s="1"/>
    </row>
    <row r="192" spans="1:5" ht="14.25" customHeight="1" x14ac:dyDescent="0.2">
      <c r="A192" s="1"/>
      <c r="B192" s="409"/>
      <c r="C192" s="409"/>
      <c r="D192" s="1"/>
      <c r="E192" s="1"/>
    </row>
    <row r="193" spans="1:5" ht="14.25" customHeight="1" x14ac:dyDescent="0.2">
      <c r="A193" s="1"/>
      <c r="B193" s="409"/>
      <c r="C193" s="409"/>
      <c r="D193" s="1"/>
      <c r="E193" s="1"/>
    </row>
    <row r="194" spans="1:5" ht="14.25" customHeight="1" x14ac:dyDescent="0.2">
      <c r="A194" s="1"/>
      <c r="B194" s="409"/>
      <c r="C194" s="409"/>
      <c r="D194" s="1"/>
      <c r="E194" s="1"/>
    </row>
    <row r="195" spans="1:5" ht="14.25" customHeight="1" x14ac:dyDescent="0.2">
      <c r="A195" s="1"/>
      <c r="B195" s="409"/>
      <c r="C195" s="409"/>
      <c r="D195" s="1"/>
      <c r="E195" s="1"/>
    </row>
    <row r="196" spans="1:5" ht="14.25" customHeight="1" x14ac:dyDescent="0.2">
      <c r="A196" s="1"/>
      <c r="B196" s="409"/>
      <c r="C196" s="409"/>
      <c r="D196" s="1"/>
      <c r="E196" s="1"/>
    </row>
    <row r="197" spans="1:5" ht="14.25" customHeight="1" x14ac:dyDescent="0.2">
      <c r="A197" s="1"/>
      <c r="B197" s="409"/>
      <c r="C197" s="409"/>
      <c r="D197" s="1"/>
      <c r="E197" s="1"/>
    </row>
    <row r="198" spans="1:5" ht="14.25" customHeight="1" x14ac:dyDescent="0.2">
      <c r="A198" s="1"/>
      <c r="B198" s="409"/>
      <c r="C198" s="409"/>
      <c r="D198" s="1"/>
      <c r="E198" s="1"/>
    </row>
    <row r="199" spans="1:5" ht="14.25" customHeight="1" x14ac:dyDescent="0.2">
      <c r="A199" s="1"/>
      <c r="B199" s="409"/>
      <c r="C199" s="409"/>
      <c r="D199" s="1"/>
      <c r="E199" s="1"/>
    </row>
    <row r="200" spans="1:5" ht="14.25" customHeight="1" x14ac:dyDescent="0.2">
      <c r="A200" s="1"/>
      <c r="B200" s="409"/>
      <c r="C200" s="409"/>
      <c r="D200" s="1"/>
      <c r="E200" s="1"/>
    </row>
    <row r="201" spans="1:5" ht="14.25" customHeight="1" x14ac:dyDescent="0.2">
      <c r="A201" s="1"/>
      <c r="B201" s="409"/>
      <c r="C201" s="409"/>
      <c r="D201" s="1"/>
      <c r="E201" s="1"/>
    </row>
    <row r="202" spans="1:5" ht="14.25" customHeight="1" x14ac:dyDescent="0.2">
      <c r="A202" s="1"/>
      <c r="B202" s="409"/>
      <c r="C202" s="409"/>
      <c r="D202" s="1"/>
      <c r="E202" s="1"/>
    </row>
    <row r="203" spans="1:5" ht="14.25" customHeight="1" x14ac:dyDescent="0.2">
      <c r="A203" s="1"/>
      <c r="B203" s="409"/>
      <c r="C203" s="409"/>
      <c r="D203" s="1"/>
      <c r="E203" s="1"/>
    </row>
    <row r="204" spans="1:5" ht="14.25" customHeight="1" x14ac:dyDescent="0.2">
      <c r="A204" s="1"/>
      <c r="B204" s="409"/>
      <c r="C204" s="409"/>
      <c r="D204" s="1"/>
      <c r="E204" s="1"/>
    </row>
    <row r="205" spans="1:5" ht="14.25" customHeight="1" x14ac:dyDescent="0.2">
      <c r="A205" s="1"/>
      <c r="B205" s="409"/>
      <c r="C205" s="409"/>
      <c r="D205" s="1"/>
      <c r="E205" s="1"/>
    </row>
    <row r="206" spans="1:5" ht="14.25" customHeight="1" x14ac:dyDescent="0.2">
      <c r="A206" s="1"/>
      <c r="B206" s="409"/>
      <c r="C206" s="409"/>
      <c r="D206" s="1"/>
      <c r="E206" s="1"/>
    </row>
    <row r="207" spans="1:5" ht="14.25" customHeight="1" x14ac:dyDescent="0.2">
      <c r="A207" s="1"/>
      <c r="B207" s="409"/>
      <c r="C207" s="409"/>
      <c r="D207" s="1"/>
      <c r="E207" s="1"/>
    </row>
    <row r="208" spans="1:5" ht="14.25" customHeight="1" x14ac:dyDescent="0.2">
      <c r="A208" s="1"/>
      <c r="B208" s="409"/>
      <c r="C208" s="409"/>
      <c r="D208" s="1"/>
      <c r="E208" s="1"/>
    </row>
    <row r="209" spans="1:5" ht="14.25" customHeight="1" x14ac:dyDescent="0.2">
      <c r="A209" s="1"/>
      <c r="B209" s="409"/>
      <c r="C209" s="409"/>
      <c r="D209" s="1"/>
      <c r="E209" s="1"/>
    </row>
    <row r="210" spans="1:5" ht="14.25" customHeight="1" x14ac:dyDescent="0.2">
      <c r="A210" s="1"/>
      <c r="B210" s="409"/>
      <c r="C210" s="409"/>
      <c r="D210" s="1"/>
      <c r="E210" s="1"/>
    </row>
    <row r="211" spans="1:5" ht="14.25" customHeight="1" x14ac:dyDescent="0.2">
      <c r="A211" s="1"/>
      <c r="B211" s="409"/>
      <c r="C211" s="409"/>
      <c r="D211" s="1"/>
      <c r="E211" s="1"/>
    </row>
    <row r="212" spans="1:5" ht="14.25" customHeight="1" x14ac:dyDescent="0.2">
      <c r="A212" s="1"/>
      <c r="B212" s="409"/>
      <c r="C212" s="409"/>
      <c r="D212" s="1"/>
      <c r="E212" s="1"/>
    </row>
    <row r="213" spans="1:5" ht="14.25" customHeight="1" x14ac:dyDescent="0.2">
      <c r="A213" s="1"/>
      <c r="B213" s="409"/>
      <c r="C213" s="409"/>
      <c r="D213" s="1"/>
      <c r="E213" s="1"/>
    </row>
    <row r="214" spans="1:5" ht="14.25" customHeight="1" x14ac:dyDescent="0.2">
      <c r="A214" s="1"/>
      <c r="B214" s="409"/>
      <c r="C214" s="409"/>
      <c r="D214" s="1"/>
      <c r="E214" s="1"/>
    </row>
    <row r="215" spans="1:5" ht="14.25" customHeight="1" x14ac:dyDescent="0.2">
      <c r="A215" s="1"/>
      <c r="B215" s="409"/>
      <c r="C215" s="409"/>
      <c r="D215" s="1"/>
      <c r="E215" s="1"/>
    </row>
    <row r="216" spans="1:5" ht="14.25" customHeight="1" x14ac:dyDescent="0.2">
      <c r="A216" s="1"/>
      <c r="B216" s="409"/>
      <c r="C216" s="409"/>
      <c r="D216" s="1"/>
      <c r="E216" s="1"/>
    </row>
    <row r="217" spans="1:5" ht="14.25" customHeight="1" x14ac:dyDescent="0.2">
      <c r="A217" s="1"/>
      <c r="B217" s="409"/>
      <c r="C217" s="409"/>
      <c r="D217" s="1"/>
      <c r="E217" s="1"/>
    </row>
    <row r="218" spans="1:5" ht="14.25" customHeight="1" x14ac:dyDescent="0.2">
      <c r="A218" s="1"/>
      <c r="B218" s="409"/>
      <c r="C218" s="409"/>
      <c r="D218" s="1"/>
      <c r="E218" s="1"/>
    </row>
    <row r="219" spans="1:5" ht="14.25" customHeight="1" x14ac:dyDescent="0.2">
      <c r="A219" s="1"/>
      <c r="B219" s="409"/>
      <c r="C219" s="409"/>
      <c r="D219" s="1"/>
      <c r="E219" s="1"/>
    </row>
    <row r="220" spans="1:5" ht="14.25" customHeight="1" x14ac:dyDescent="0.2">
      <c r="A220" s="1"/>
      <c r="B220" s="409"/>
      <c r="C220" s="409"/>
      <c r="D220" s="1"/>
      <c r="E220" s="1"/>
    </row>
    <row r="221" spans="1:5" ht="14.25" customHeight="1" x14ac:dyDescent="0.2">
      <c r="A221" s="1"/>
      <c r="B221" s="409"/>
      <c r="C221" s="409"/>
      <c r="D221" s="1"/>
      <c r="E221" s="1"/>
    </row>
    <row r="222" spans="1:5" ht="14.25" customHeight="1" x14ac:dyDescent="0.2">
      <c r="A222" s="1"/>
      <c r="B222" s="409"/>
      <c r="C222" s="409"/>
      <c r="D222" s="1"/>
      <c r="E222" s="1"/>
    </row>
    <row r="223" spans="1:5" ht="14.25" customHeight="1" x14ac:dyDescent="0.2">
      <c r="A223" s="1"/>
      <c r="B223" s="409"/>
      <c r="C223" s="409"/>
      <c r="D223" s="1"/>
      <c r="E223" s="1"/>
    </row>
    <row r="224" spans="1:5" ht="14.25" customHeight="1" x14ac:dyDescent="0.2">
      <c r="A224" s="1"/>
      <c r="B224" s="409"/>
      <c r="C224" s="409"/>
      <c r="D224" s="1"/>
      <c r="E224" s="1"/>
    </row>
    <row r="225" spans="1:5" ht="14.25" customHeight="1" x14ac:dyDescent="0.2">
      <c r="A225" s="1"/>
      <c r="B225" s="409"/>
      <c r="C225" s="409"/>
      <c r="D225" s="1"/>
      <c r="E225" s="1"/>
    </row>
    <row r="226" spans="1:5" ht="14.25" customHeight="1" x14ac:dyDescent="0.2">
      <c r="A226" s="1"/>
      <c r="B226" s="409"/>
      <c r="C226" s="409"/>
      <c r="D226" s="1"/>
      <c r="E226" s="1"/>
    </row>
    <row r="227" spans="1:5" ht="14.25" customHeight="1" x14ac:dyDescent="0.2">
      <c r="A227" s="1"/>
      <c r="B227" s="409"/>
      <c r="C227" s="409"/>
      <c r="D227" s="1"/>
      <c r="E227" s="1"/>
    </row>
    <row r="228" spans="1:5" ht="14.25" customHeight="1" x14ac:dyDescent="0.2">
      <c r="A228" s="1"/>
      <c r="B228" s="409"/>
      <c r="C228" s="409"/>
      <c r="D228" s="1"/>
      <c r="E228" s="1"/>
    </row>
    <row r="229" spans="1:5" ht="14.25" customHeight="1" x14ac:dyDescent="0.2">
      <c r="A229" s="1"/>
      <c r="B229" s="409"/>
      <c r="C229" s="409"/>
      <c r="D229" s="1"/>
      <c r="E229" s="1"/>
    </row>
    <row r="230" spans="1:5" ht="14.25" customHeight="1" x14ac:dyDescent="0.2">
      <c r="A230" s="1"/>
      <c r="B230" s="409"/>
      <c r="C230" s="409"/>
      <c r="D230" s="1"/>
      <c r="E230" s="1"/>
    </row>
    <row r="231" spans="1:5" ht="14.25" customHeight="1" x14ac:dyDescent="0.2">
      <c r="A231" s="1"/>
      <c r="B231" s="409"/>
      <c r="C231" s="409"/>
      <c r="D231" s="1"/>
      <c r="E231" s="1"/>
    </row>
    <row r="232" spans="1:5" ht="14.25" customHeight="1" x14ac:dyDescent="0.2">
      <c r="A232" s="1"/>
      <c r="B232" s="409"/>
      <c r="C232" s="409"/>
      <c r="D232" s="1"/>
      <c r="E232" s="1"/>
    </row>
    <row r="233" spans="1:5" ht="14.25" customHeight="1" x14ac:dyDescent="0.2">
      <c r="A233" s="1"/>
      <c r="B233" s="409"/>
      <c r="C233" s="409"/>
      <c r="D233" s="1"/>
      <c r="E233" s="1"/>
    </row>
    <row r="234" spans="1:5" ht="14.25" customHeight="1" x14ac:dyDescent="0.2">
      <c r="A234" s="1"/>
      <c r="B234" s="409"/>
      <c r="C234" s="409"/>
      <c r="D234" s="1"/>
      <c r="E234" s="1"/>
    </row>
    <row r="235" spans="1:5" ht="14.25" customHeight="1" x14ac:dyDescent="0.2">
      <c r="A235" s="1"/>
      <c r="B235" s="409"/>
      <c r="C235" s="409"/>
      <c r="D235" s="1"/>
      <c r="E235" s="1"/>
    </row>
    <row r="236" spans="1:5" ht="14.25" customHeight="1" x14ac:dyDescent="0.2">
      <c r="A236" s="1"/>
      <c r="B236" s="409"/>
      <c r="C236" s="409"/>
      <c r="D236" s="1"/>
      <c r="E236" s="1"/>
    </row>
    <row r="237" spans="1:5" ht="14.25" customHeight="1" x14ac:dyDescent="0.2">
      <c r="A237" s="1"/>
      <c r="B237" s="409"/>
      <c r="C237" s="409"/>
      <c r="D237" s="1"/>
      <c r="E237" s="1"/>
    </row>
    <row r="238" spans="1:5" ht="14.25" customHeight="1" x14ac:dyDescent="0.2">
      <c r="A238" s="1"/>
      <c r="B238" s="409"/>
      <c r="C238" s="409"/>
      <c r="D238" s="1"/>
      <c r="E238" s="1"/>
    </row>
    <row r="239" spans="1:5" ht="14.25" customHeight="1" x14ac:dyDescent="0.2">
      <c r="A239" s="1"/>
      <c r="B239" s="409"/>
      <c r="C239" s="409"/>
      <c r="D239" s="1"/>
      <c r="E239" s="1"/>
    </row>
    <row r="240" spans="1:5" ht="14.25" customHeight="1" x14ac:dyDescent="0.2">
      <c r="A240" s="1"/>
      <c r="B240" s="409"/>
      <c r="C240" s="409"/>
      <c r="D240" s="1"/>
      <c r="E240" s="1"/>
    </row>
    <row r="241" spans="1:5" ht="14.25" customHeight="1" x14ac:dyDescent="0.2">
      <c r="A241" s="1"/>
      <c r="B241" s="409"/>
      <c r="C241" s="409"/>
      <c r="D241" s="1"/>
      <c r="E241" s="1"/>
    </row>
    <row r="242" spans="1:5" ht="14.25" customHeight="1" x14ac:dyDescent="0.2">
      <c r="A242" s="1"/>
      <c r="B242" s="409"/>
      <c r="C242" s="409"/>
      <c r="D242" s="1"/>
      <c r="E242" s="1"/>
    </row>
    <row r="243" spans="1:5" ht="14.25" customHeight="1" x14ac:dyDescent="0.2">
      <c r="A243" s="1"/>
      <c r="B243" s="409"/>
      <c r="C243" s="409"/>
      <c r="D243" s="1"/>
      <c r="E243" s="1"/>
    </row>
    <row r="244" spans="1:5" ht="14.25" customHeight="1" x14ac:dyDescent="0.2">
      <c r="A244" s="1"/>
      <c r="B244" s="409"/>
      <c r="C244" s="409"/>
      <c r="D244" s="1"/>
      <c r="E244" s="1"/>
    </row>
    <row r="245" spans="1:5" ht="14.25" customHeight="1" x14ac:dyDescent="0.2">
      <c r="A245" s="1"/>
      <c r="B245" s="409"/>
      <c r="C245" s="409"/>
      <c r="D245" s="1"/>
      <c r="E245" s="1"/>
    </row>
    <row r="246" spans="1:5" ht="14.25" customHeight="1" x14ac:dyDescent="0.2">
      <c r="A246" s="1"/>
      <c r="B246" s="409"/>
      <c r="C246" s="409"/>
      <c r="D246" s="1"/>
      <c r="E246" s="1"/>
    </row>
    <row r="247" spans="1:5" ht="14.25" customHeight="1" x14ac:dyDescent="0.2">
      <c r="A247" s="1"/>
      <c r="B247" s="409"/>
      <c r="C247" s="409"/>
      <c r="D247" s="1"/>
      <c r="E247" s="1"/>
    </row>
    <row r="248" spans="1:5" ht="14.25" customHeight="1" x14ac:dyDescent="0.2">
      <c r="A248" s="1"/>
      <c r="B248" s="409"/>
      <c r="C248" s="409"/>
      <c r="D248" s="1"/>
      <c r="E248" s="1"/>
    </row>
    <row r="249" spans="1:5" ht="14.25" customHeight="1" x14ac:dyDescent="0.2">
      <c r="A249" s="1"/>
      <c r="B249" s="409"/>
      <c r="C249" s="409"/>
      <c r="D249" s="1"/>
      <c r="E249" s="1"/>
    </row>
    <row r="250" spans="1:5" ht="14.25" customHeight="1" x14ac:dyDescent="0.2">
      <c r="A250" s="1"/>
      <c r="B250" s="409"/>
      <c r="C250" s="409"/>
      <c r="D250" s="1"/>
      <c r="E250" s="1"/>
    </row>
    <row r="251" spans="1:5" ht="14.25" customHeight="1" x14ac:dyDescent="0.2">
      <c r="A251" s="1"/>
      <c r="B251" s="409"/>
      <c r="C251" s="409"/>
      <c r="D251" s="1"/>
      <c r="E251" s="1"/>
    </row>
    <row r="252" spans="1:5" ht="14.25" customHeight="1" x14ac:dyDescent="0.2">
      <c r="A252" s="1"/>
      <c r="B252" s="409"/>
      <c r="C252" s="409"/>
      <c r="D252" s="1"/>
      <c r="E252" s="1"/>
    </row>
    <row r="253" spans="1:5" ht="14.25" customHeight="1" x14ac:dyDescent="0.2">
      <c r="A253" s="1"/>
      <c r="B253" s="409"/>
      <c r="C253" s="409"/>
      <c r="D253" s="1"/>
      <c r="E253" s="1"/>
    </row>
    <row r="254" spans="1:5" ht="14.25" customHeight="1" x14ac:dyDescent="0.2">
      <c r="A254" s="1"/>
      <c r="B254" s="409"/>
      <c r="C254" s="409"/>
      <c r="D254" s="1"/>
      <c r="E254" s="1"/>
    </row>
    <row r="255" spans="1:5" ht="14.25" customHeight="1" x14ac:dyDescent="0.2">
      <c r="A255" s="1"/>
      <c r="B255" s="409"/>
      <c r="C255" s="409"/>
      <c r="D255" s="1"/>
      <c r="E255" s="1"/>
    </row>
    <row r="256" spans="1:5" ht="14.25" customHeight="1" x14ac:dyDescent="0.2">
      <c r="A256" s="1"/>
      <c r="B256" s="409"/>
      <c r="C256" s="409"/>
      <c r="D256" s="1"/>
      <c r="E256" s="1"/>
    </row>
    <row r="257" spans="1:5" ht="14.25" customHeight="1" x14ac:dyDescent="0.2">
      <c r="A257" s="1"/>
      <c r="B257" s="409"/>
      <c r="C257" s="409"/>
      <c r="D257" s="1"/>
      <c r="E257" s="1"/>
    </row>
    <row r="258" spans="1:5" ht="14.25" customHeight="1" x14ac:dyDescent="0.2">
      <c r="A258" s="1"/>
      <c r="B258" s="409"/>
      <c r="C258" s="409"/>
      <c r="D258" s="1"/>
      <c r="E258" s="1"/>
    </row>
    <row r="259" spans="1:5" ht="14.25" customHeight="1" x14ac:dyDescent="0.2">
      <c r="A259" s="1"/>
      <c r="B259" s="409"/>
      <c r="C259" s="409"/>
      <c r="D259" s="1"/>
      <c r="E259" s="1"/>
    </row>
    <row r="260" spans="1:5" ht="14.25" customHeight="1" x14ac:dyDescent="0.2">
      <c r="A260" s="1"/>
      <c r="B260" s="409"/>
      <c r="C260" s="409"/>
      <c r="D260" s="1"/>
      <c r="E260" s="1"/>
    </row>
    <row r="261" spans="1:5" ht="14.25" customHeight="1" x14ac:dyDescent="0.2">
      <c r="A261" s="1"/>
      <c r="B261" s="409"/>
      <c r="C261" s="409"/>
      <c r="D261" s="1"/>
      <c r="E261" s="1"/>
    </row>
    <row r="262" spans="1:5" ht="14.25" customHeight="1" x14ac:dyDescent="0.2">
      <c r="A262" s="1"/>
      <c r="B262" s="409"/>
      <c r="C262" s="409"/>
      <c r="D262" s="1"/>
      <c r="E262" s="1"/>
    </row>
    <row r="263" spans="1:5" ht="14.25" customHeight="1" x14ac:dyDescent="0.2">
      <c r="A263" s="1"/>
      <c r="B263" s="409"/>
      <c r="C263" s="409"/>
      <c r="D263" s="1"/>
      <c r="E263" s="1"/>
    </row>
    <row r="264" spans="1:5" ht="14.25" customHeight="1" x14ac:dyDescent="0.2">
      <c r="A264" s="1"/>
      <c r="B264" s="409"/>
      <c r="C264" s="409"/>
      <c r="D264" s="1"/>
      <c r="E264" s="1"/>
    </row>
    <row r="265" spans="1:5" ht="14.25" customHeight="1" x14ac:dyDescent="0.2">
      <c r="A265" s="1"/>
      <c r="B265" s="409"/>
      <c r="C265" s="409"/>
      <c r="D265" s="1"/>
      <c r="E265" s="1"/>
    </row>
    <row r="266" spans="1:5" ht="14.25" customHeight="1" x14ac:dyDescent="0.2">
      <c r="A266" s="1"/>
      <c r="B266" s="409"/>
      <c r="C266" s="409"/>
      <c r="D266" s="1"/>
      <c r="E266" s="1"/>
    </row>
    <row r="267" spans="1:5" ht="14.25" customHeight="1" x14ac:dyDescent="0.2">
      <c r="A267" s="1"/>
      <c r="B267" s="409"/>
      <c r="C267" s="409"/>
      <c r="D267" s="1"/>
      <c r="E267" s="1"/>
    </row>
    <row r="268" spans="1:5" ht="14.25" customHeight="1" x14ac:dyDescent="0.2">
      <c r="A268" s="1"/>
      <c r="B268" s="409"/>
      <c r="C268" s="409"/>
      <c r="D268" s="1"/>
      <c r="E268" s="1"/>
    </row>
    <row r="269" spans="1:5" ht="14.25" customHeight="1" x14ac:dyDescent="0.2">
      <c r="A269" s="1"/>
      <c r="B269" s="409"/>
      <c r="C269" s="409"/>
      <c r="D269" s="1"/>
      <c r="E269" s="1"/>
    </row>
    <row r="270" spans="1:5" ht="14.25" customHeight="1" x14ac:dyDescent="0.2">
      <c r="A270" s="1"/>
      <c r="B270" s="409"/>
      <c r="C270" s="409"/>
      <c r="D270" s="1"/>
      <c r="E270" s="1"/>
    </row>
    <row r="271" spans="1:5" ht="14.25" customHeight="1" x14ac:dyDescent="0.2">
      <c r="A271" s="1"/>
      <c r="B271" s="409"/>
      <c r="C271" s="409"/>
      <c r="D271" s="1"/>
      <c r="E271" s="1"/>
    </row>
    <row r="272" spans="1:5" ht="14.25" customHeight="1" x14ac:dyDescent="0.2">
      <c r="A272" s="1"/>
      <c r="B272" s="409"/>
      <c r="C272" s="409"/>
      <c r="D272" s="1"/>
      <c r="E272" s="1"/>
    </row>
    <row r="273" spans="1:5" ht="14.25" customHeight="1" x14ac:dyDescent="0.2">
      <c r="A273" s="1"/>
      <c r="B273" s="409"/>
      <c r="C273" s="409"/>
      <c r="D273" s="1"/>
      <c r="E273" s="1"/>
    </row>
    <row r="274" spans="1:5" ht="14.25" customHeight="1" x14ac:dyDescent="0.2">
      <c r="A274" s="1"/>
      <c r="B274" s="409"/>
      <c r="C274" s="409"/>
      <c r="D274" s="1"/>
      <c r="E274" s="1"/>
    </row>
    <row r="275" spans="1:5" ht="14.25" customHeight="1" x14ac:dyDescent="0.2">
      <c r="A275" s="1"/>
      <c r="B275" s="409"/>
      <c r="C275" s="409"/>
      <c r="D275" s="1"/>
      <c r="E275" s="1"/>
    </row>
    <row r="276" spans="1:5" ht="14.25" customHeight="1" x14ac:dyDescent="0.2">
      <c r="A276" s="1"/>
      <c r="B276" s="409"/>
      <c r="C276" s="409"/>
      <c r="D276" s="1"/>
      <c r="E276" s="1"/>
    </row>
    <row r="277" spans="1:5" ht="14.25" customHeight="1" x14ac:dyDescent="0.2">
      <c r="A277" s="1"/>
      <c r="B277" s="409"/>
      <c r="C277" s="409"/>
      <c r="D277" s="1"/>
      <c r="E277" s="1"/>
    </row>
    <row r="278" spans="1:5" ht="14.25" customHeight="1" x14ac:dyDescent="0.2">
      <c r="A278" s="1"/>
      <c r="B278" s="409"/>
      <c r="C278" s="409"/>
      <c r="D278" s="1"/>
      <c r="E278" s="1"/>
    </row>
    <row r="279" spans="1:5" ht="14.25" customHeight="1" x14ac:dyDescent="0.2">
      <c r="A279" s="1"/>
      <c r="B279" s="409"/>
      <c r="C279" s="409"/>
      <c r="D279" s="1"/>
      <c r="E279" s="1"/>
    </row>
    <row r="280" spans="1:5" ht="14.25" customHeight="1" x14ac:dyDescent="0.2">
      <c r="A280" s="1"/>
      <c r="B280" s="409"/>
      <c r="C280" s="409"/>
      <c r="D280" s="1"/>
      <c r="E280" s="1"/>
    </row>
    <row r="281" spans="1:5" ht="14.25" customHeight="1" x14ac:dyDescent="0.2">
      <c r="A281" s="1"/>
      <c r="B281" s="409"/>
      <c r="C281" s="409"/>
      <c r="D281" s="1"/>
      <c r="E281" s="1"/>
    </row>
    <row r="282" spans="1:5" ht="14.25" customHeight="1" x14ac:dyDescent="0.2">
      <c r="A282" s="1"/>
      <c r="B282" s="409"/>
      <c r="C282" s="409"/>
      <c r="D282" s="1"/>
      <c r="E282" s="1"/>
    </row>
    <row r="283" spans="1:5" ht="14.25" customHeight="1" x14ac:dyDescent="0.2">
      <c r="A283" s="1"/>
      <c r="B283" s="409"/>
      <c r="C283" s="409"/>
      <c r="D283" s="1"/>
      <c r="E283" s="1"/>
    </row>
    <row r="284" spans="1:5" ht="14.25" customHeight="1" x14ac:dyDescent="0.2">
      <c r="A284" s="1"/>
      <c r="B284" s="409"/>
      <c r="C284" s="409"/>
      <c r="D284" s="1"/>
      <c r="E284" s="1"/>
    </row>
    <row r="285" spans="1:5" ht="14.25" customHeight="1" x14ac:dyDescent="0.2">
      <c r="A285" s="1"/>
      <c r="B285" s="409"/>
      <c r="C285" s="409"/>
      <c r="D285" s="1"/>
      <c r="E285" s="1"/>
    </row>
    <row r="286" spans="1:5" ht="14.25" customHeight="1" x14ac:dyDescent="0.2">
      <c r="A286" s="1"/>
      <c r="B286" s="409"/>
      <c r="C286" s="409"/>
      <c r="D286" s="1"/>
      <c r="E286" s="1"/>
    </row>
    <row r="287" spans="1:5" ht="14.25" customHeight="1" x14ac:dyDescent="0.2">
      <c r="A287" s="1"/>
      <c r="B287" s="409"/>
      <c r="C287" s="409"/>
      <c r="D287" s="1"/>
      <c r="E287" s="1"/>
    </row>
    <row r="288" spans="1:5" ht="14.25" customHeight="1" x14ac:dyDescent="0.2">
      <c r="A288" s="1"/>
      <c r="B288" s="409"/>
      <c r="C288" s="409"/>
      <c r="D288" s="1"/>
      <c r="E288" s="1"/>
    </row>
    <row r="289" spans="1:5" ht="14.25" customHeight="1" x14ac:dyDescent="0.2">
      <c r="A289" s="1"/>
      <c r="B289" s="409"/>
      <c r="C289" s="409"/>
      <c r="D289" s="1"/>
      <c r="E289" s="1"/>
    </row>
    <row r="290" spans="1:5" ht="14.25" customHeight="1" x14ac:dyDescent="0.2">
      <c r="A290" s="1"/>
      <c r="B290" s="409"/>
      <c r="C290" s="409"/>
      <c r="D290" s="1"/>
      <c r="E290" s="1"/>
    </row>
    <row r="291" spans="1:5" ht="14.25" customHeight="1" x14ac:dyDescent="0.2">
      <c r="A291" s="1"/>
      <c r="B291" s="409"/>
      <c r="C291" s="409"/>
      <c r="D291" s="1"/>
      <c r="E291" s="1"/>
    </row>
    <row r="292" spans="1:5" ht="14.25" customHeight="1" x14ac:dyDescent="0.2">
      <c r="A292" s="1"/>
      <c r="B292" s="409"/>
      <c r="C292" s="409"/>
      <c r="D292" s="1"/>
      <c r="E292" s="1"/>
    </row>
    <row r="293" spans="1:5" ht="14.25" customHeight="1" x14ac:dyDescent="0.2">
      <c r="A293" s="1"/>
      <c r="B293" s="409"/>
      <c r="C293" s="409"/>
      <c r="D293" s="1"/>
      <c r="E293" s="1"/>
    </row>
    <row r="294" spans="1:5" ht="14.25" customHeight="1" x14ac:dyDescent="0.2">
      <c r="A294" s="1"/>
      <c r="B294" s="409"/>
      <c r="C294" s="409"/>
      <c r="D294" s="1"/>
      <c r="E294" s="1"/>
    </row>
    <row r="295" spans="1:5" ht="14.25" customHeight="1" x14ac:dyDescent="0.2">
      <c r="A295" s="1"/>
      <c r="B295" s="409"/>
      <c r="C295" s="409"/>
      <c r="D295" s="1"/>
      <c r="E295" s="1"/>
    </row>
    <row r="296" spans="1:5" ht="14.25" customHeight="1" x14ac:dyDescent="0.2">
      <c r="A296" s="1"/>
      <c r="B296" s="409"/>
      <c r="C296" s="409"/>
      <c r="D296" s="1"/>
      <c r="E296" s="1"/>
    </row>
    <row r="297" spans="1:5" ht="14.25" customHeight="1" x14ac:dyDescent="0.2">
      <c r="A297" s="1"/>
      <c r="B297" s="409"/>
      <c r="C297" s="409"/>
      <c r="D297" s="1"/>
      <c r="E297" s="1"/>
    </row>
    <row r="298" spans="1:5" ht="14.25" customHeight="1" x14ac:dyDescent="0.2">
      <c r="A298" s="1"/>
      <c r="B298" s="409"/>
      <c r="C298" s="409"/>
      <c r="D298" s="1"/>
      <c r="E298" s="1"/>
    </row>
    <row r="299" spans="1:5" ht="14.25" customHeight="1" x14ac:dyDescent="0.2">
      <c r="A299" s="1"/>
      <c r="B299" s="409"/>
      <c r="C299" s="409"/>
      <c r="D299" s="1"/>
      <c r="E299" s="1"/>
    </row>
    <row r="300" spans="1:5" ht="14.25" customHeight="1" x14ac:dyDescent="0.2">
      <c r="A300" s="1"/>
      <c r="B300" s="409"/>
      <c r="C300" s="409"/>
      <c r="D300" s="1"/>
      <c r="E300" s="1"/>
    </row>
    <row r="301" spans="1:5" ht="14.25" customHeight="1" x14ac:dyDescent="0.2">
      <c r="A301" s="1"/>
      <c r="B301" s="409"/>
      <c r="C301" s="409"/>
      <c r="D301" s="1"/>
      <c r="E301" s="1"/>
    </row>
    <row r="302" spans="1:5" ht="14.25" customHeight="1" x14ac:dyDescent="0.2">
      <c r="A302" s="1"/>
      <c r="B302" s="409"/>
      <c r="C302" s="409"/>
      <c r="D302" s="1"/>
      <c r="E302" s="1"/>
    </row>
    <row r="303" spans="1:5" ht="14.25" customHeight="1" x14ac:dyDescent="0.2">
      <c r="A303" s="1"/>
      <c r="B303" s="409"/>
      <c r="C303" s="409"/>
      <c r="D303" s="1"/>
      <c r="E303" s="1"/>
    </row>
    <row r="304" spans="1:5" ht="14.25" customHeight="1" x14ac:dyDescent="0.2">
      <c r="A304" s="1"/>
      <c r="B304" s="409"/>
      <c r="C304" s="409"/>
      <c r="D304" s="1"/>
      <c r="E304" s="1"/>
    </row>
    <row r="305" spans="1:5" ht="14.25" customHeight="1" x14ac:dyDescent="0.2">
      <c r="A305" s="1"/>
      <c r="B305" s="409"/>
      <c r="C305" s="409"/>
      <c r="D305" s="1"/>
      <c r="E305" s="1"/>
    </row>
    <row r="306" spans="1:5" ht="14.25" customHeight="1" x14ac:dyDescent="0.2">
      <c r="A306" s="1"/>
      <c r="B306" s="409"/>
      <c r="C306" s="409"/>
      <c r="D306" s="1"/>
      <c r="E306" s="1"/>
    </row>
    <row r="307" spans="1:5" ht="14.25" customHeight="1" x14ac:dyDescent="0.2">
      <c r="A307" s="1"/>
      <c r="B307" s="409"/>
      <c r="C307" s="409"/>
      <c r="D307" s="1"/>
      <c r="E307" s="1"/>
    </row>
    <row r="308" spans="1:5" ht="14.25" customHeight="1" x14ac:dyDescent="0.2">
      <c r="A308" s="1"/>
      <c r="B308" s="409"/>
      <c r="C308" s="409"/>
      <c r="D308" s="1"/>
      <c r="E308" s="1"/>
    </row>
    <row r="309" spans="1:5" ht="14.25" customHeight="1" x14ac:dyDescent="0.2">
      <c r="A309" s="1"/>
      <c r="B309" s="409"/>
      <c r="C309" s="409"/>
      <c r="D309" s="1"/>
      <c r="E309" s="1"/>
    </row>
    <row r="310" spans="1:5" ht="14.25" customHeight="1" x14ac:dyDescent="0.2">
      <c r="A310" s="1"/>
      <c r="B310" s="409"/>
      <c r="C310" s="409"/>
      <c r="D310" s="1"/>
      <c r="E310" s="1"/>
    </row>
    <row r="311" spans="1:5" ht="14.25" customHeight="1" x14ac:dyDescent="0.2">
      <c r="A311" s="1"/>
      <c r="B311" s="409"/>
      <c r="C311" s="409"/>
      <c r="D311" s="1"/>
      <c r="E311" s="1"/>
    </row>
    <row r="312" spans="1:5" ht="14.25" customHeight="1" x14ac:dyDescent="0.2">
      <c r="A312" s="1"/>
      <c r="B312" s="409"/>
      <c r="C312" s="409"/>
      <c r="D312" s="1"/>
      <c r="E312" s="1"/>
    </row>
    <row r="313" spans="1:5" ht="14.25" customHeight="1" x14ac:dyDescent="0.2">
      <c r="A313" s="1"/>
      <c r="B313" s="409"/>
      <c r="C313" s="409"/>
      <c r="D313" s="1"/>
      <c r="E313" s="1"/>
    </row>
    <row r="314" spans="1:5" ht="14.25" customHeight="1" x14ac:dyDescent="0.2">
      <c r="A314" s="1"/>
      <c r="B314" s="409"/>
      <c r="C314" s="409"/>
      <c r="D314" s="1"/>
      <c r="E314" s="1"/>
    </row>
    <row r="315" spans="1:5" ht="14.25" customHeight="1" x14ac:dyDescent="0.2">
      <c r="A315" s="1"/>
      <c r="B315" s="409"/>
      <c r="C315" s="409"/>
      <c r="D315" s="1"/>
      <c r="E315" s="1"/>
    </row>
    <row r="316" spans="1:5" ht="14.25" customHeight="1" x14ac:dyDescent="0.2">
      <c r="A316" s="1"/>
      <c r="B316" s="409"/>
      <c r="C316" s="409"/>
      <c r="D316" s="1"/>
      <c r="E316" s="1"/>
    </row>
    <row r="317" spans="1:5" ht="14.25" customHeight="1" x14ac:dyDescent="0.2">
      <c r="A317" s="1"/>
      <c r="B317" s="409"/>
      <c r="C317" s="409"/>
      <c r="D317" s="1"/>
      <c r="E317" s="1"/>
    </row>
    <row r="318" spans="1:5" ht="14.25" customHeight="1" x14ac:dyDescent="0.2">
      <c r="A318" s="1"/>
      <c r="B318" s="409"/>
      <c r="C318" s="409"/>
      <c r="D318" s="1"/>
      <c r="E318" s="1"/>
    </row>
    <row r="319" spans="1:5" ht="14.25" customHeight="1" x14ac:dyDescent="0.2">
      <c r="A319" s="1"/>
      <c r="B319" s="409"/>
      <c r="C319" s="409"/>
      <c r="D319" s="1"/>
      <c r="E319" s="1"/>
    </row>
    <row r="320" spans="1:5" ht="14.25" customHeight="1" x14ac:dyDescent="0.2">
      <c r="A320" s="1"/>
      <c r="B320" s="409"/>
      <c r="C320" s="409"/>
      <c r="D320" s="1"/>
      <c r="E320" s="1"/>
    </row>
    <row r="321" spans="1:5" ht="14.25" customHeight="1" x14ac:dyDescent="0.2">
      <c r="A321" s="1"/>
      <c r="B321" s="409"/>
      <c r="C321" s="409"/>
      <c r="D321" s="1"/>
      <c r="E321" s="1"/>
    </row>
    <row r="322" spans="1:5" ht="14.25" customHeight="1" x14ac:dyDescent="0.2">
      <c r="A322" s="1"/>
      <c r="B322" s="409"/>
      <c r="C322" s="409"/>
      <c r="D322" s="1"/>
      <c r="E322" s="1"/>
    </row>
    <row r="323" spans="1:5" ht="14.25" customHeight="1" x14ac:dyDescent="0.2">
      <c r="A323" s="1"/>
      <c r="B323" s="409"/>
      <c r="C323" s="409"/>
      <c r="D323" s="1"/>
      <c r="E323" s="1"/>
    </row>
    <row r="324" spans="1:5" ht="14.25" customHeight="1" x14ac:dyDescent="0.2">
      <c r="A324" s="1"/>
      <c r="B324" s="409"/>
      <c r="C324" s="409"/>
      <c r="D324" s="1"/>
      <c r="E324" s="1"/>
    </row>
    <row r="325" spans="1:5" ht="14.25" customHeight="1" x14ac:dyDescent="0.2">
      <c r="A325" s="1"/>
      <c r="B325" s="409"/>
      <c r="C325" s="409"/>
      <c r="D325" s="1"/>
      <c r="E325" s="1"/>
    </row>
    <row r="326" spans="1:5" ht="14.25" customHeight="1" x14ac:dyDescent="0.2">
      <c r="A326" s="1"/>
      <c r="B326" s="409"/>
      <c r="C326" s="409"/>
      <c r="D326" s="1"/>
      <c r="E326" s="1"/>
    </row>
    <row r="327" spans="1:5" ht="14.25" customHeight="1" x14ac:dyDescent="0.2">
      <c r="A327" s="1"/>
      <c r="B327" s="409"/>
      <c r="C327" s="409"/>
      <c r="D327" s="1"/>
      <c r="E327" s="1"/>
    </row>
    <row r="328" spans="1:5" ht="14.25" customHeight="1" x14ac:dyDescent="0.2">
      <c r="A328" s="1"/>
      <c r="B328" s="409"/>
      <c r="C328" s="409"/>
      <c r="D328" s="1"/>
      <c r="E328" s="1"/>
    </row>
    <row r="329" spans="1:5" ht="14.25" customHeight="1" x14ac:dyDescent="0.2">
      <c r="A329" s="1"/>
      <c r="B329" s="409"/>
      <c r="C329" s="409"/>
      <c r="D329" s="1"/>
      <c r="E329" s="1"/>
    </row>
    <row r="330" spans="1:5" ht="14.25" customHeight="1" x14ac:dyDescent="0.2">
      <c r="A330" s="1"/>
      <c r="B330" s="409"/>
      <c r="C330" s="409"/>
      <c r="D330" s="1"/>
      <c r="E330" s="1"/>
    </row>
    <row r="331" spans="1:5" ht="14.25" customHeight="1" x14ac:dyDescent="0.2">
      <c r="A331" s="1"/>
      <c r="B331" s="409"/>
      <c r="C331" s="409"/>
      <c r="D331" s="1"/>
      <c r="E331" s="1"/>
    </row>
    <row r="332" spans="1:5" ht="14.25" customHeight="1" x14ac:dyDescent="0.2">
      <c r="A332" s="1"/>
      <c r="B332" s="409"/>
      <c r="C332" s="409"/>
      <c r="D332" s="1"/>
      <c r="E332" s="1"/>
    </row>
    <row r="333" spans="1:5" ht="14.25" customHeight="1" x14ac:dyDescent="0.2">
      <c r="A333" s="1"/>
      <c r="B333" s="409"/>
      <c r="C333" s="409"/>
      <c r="D333" s="1"/>
      <c r="E333" s="1"/>
    </row>
    <row r="334" spans="1:5" ht="14.25" customHeight="1" x14ac:dyDescent="0.2">
      <c r="A334" s="1"/>
      <c r="B334" s="409"/>
      <c r="C334" s="409"/>
      <c r="D334" s="1"/>
      <c r="E334" s="1"/>
    </row>
    <row r="335" spans="1:5" ht="14.25" customHeight="1" x14ac:dyDescent="0.2">
      <c r="A335" s="1"/>
      <c r="B335" s="409"/>
      <c r="C335" s="409"/>
      <c r="D335" s="1"/>
      <c r="E335" s="1"/>
    </row>
    <row r="336" spans="1:5" ht="14.25" customHeight="1" x14ac:dyDescent="0.2">
      <c r="A336" s="1"/>
      <c r="B336" s="409"/>
      <c r="C336" s="409"/>
      <c r="D336" s="1"/>
      <c r="E336" s="1"/>
    </row>
    <row r="337" spans="1:5" ht="14.25" customHeight="1" x14ac:dyDescent="0.2">
      <c r="A337" s="1"/>
      <c r="B337" s="409"/>
      <c r="C337" s="409"/>
      <c r="D337" s="1"/>
      <c r="E337" s="1"/>
    </row>
    <row r="338" spans="1:5" ht="14.25" customHeight="1" x14ac:dyDescent="0.2">
      <c r="A338" s="1"/>
      <c r="B338" s="409"/>
      <c r="C338" s="409"/>
      <c r="D338" s="1"/>
      <c r="E338" s="1"/>
    </row>
    <row r="339" spans="1:5" ht="14.25" customHeight="1" x14ac:dyDescent="0.2">
      <c r="A339" s="1"/>
      <c r="B339" s="409"/>
      <c r="C339" s="409"/>
      <c r="D339" s="1"/>
      <c r="E339" s="1"/>
    </row>
    <row r="340" spans="1:5" ht="14.25" customHeight="1" x14ac:dyDescent="0.2">
      <c r="A340" s="1"/>
      <c r="B340" s="409"/>
      <c r="C340" s="409"/>
      <c r="D340" s="1"/>
      <c r="E340" s="1"/>
    </row>
    <row r="341" spans="1:5" ht="14.25" customHeight="1" x14ac:dyDescent="0.2">
      <c r="A341" s="1"/>
      <c r="B341" s="409"/>
      <c r="C341" s="409"/>
      <c r="D341" s="1"/>
      <c r="E341" s="1"/>
    </row>
    <row r="342" spans="1:5" ht="14.25" customHeight="1" x14ac:dyDescent="0.2">
      <c r="A342" s="1"/>
      <c r="B342" s="409"/>
      <c r="C342" s="409"/>
      <c r="D342" s="1"/>
      <c r="E342" s="1"/>
    </row>
    <row r="343" spans="1:5" ht="14.25" customHeight="1" x14ac:dyDescent="0.2">
      <c r="A343" s="1"/>
      <c r="B343" s="409"/>
      <c r="C343" s="409"/>
      <c r="D343" s="1"/>
      <c r="E343" s="1"/>
    </row>
    <row r="344" spans="1:5" ht="14.25" customHeight="1" x14ac:dyDescent="0.2">
      <c r="A344" s="1"/>
      <c r="B344" s="409"/>
      <c r="C344" s="409"/>
      <c r="D344" s="1"/>
      <c r="E344" s="1"/>
    </row>
    <row r="345" spans="1:5" ht="14.25" customHeight="1" x14ac:dyDescent="0.2">
      <c r="A345" s="1"/>
      <c r="B345" s="409"/>
      <c r="C345" s="409"/>
      <c r="D345" s="1"/>
      <c r="E345" s="1"/>
    </row>
    <row r="346" spans="1:5" ht="14.25" customHeight="1" x14ac:dyDescent="0.2">
      <c r="A346" s="1"/>
      <c r="B346" s="409"/>
      <c r="C346" s="409"/>
      <c r="D346" s="1"/>
      <c r="E346" s="1"/>
    </row>
    <row r="347" spans="1:5" ht="14.25" customHeight="1" x14ac:dyDescent="0.2">
      <c r="A347" s="1"/>
      <c r="B347" s="409"/>
      <c r="C347" s="409"/>
      <c r="D347" s="1"/>
      <c r="E347" s="1"/>
    </row>
    <row r="348" spans="1:5" ht="14.25" customHeight="1" x14ac:dyDescent="0.2">
      <c r="A348" s="1"/>
      <c r="B348" s="409"/>
      <c r="C348" s="409"/>
      <c r="D348" s="1"/>
      <c r="E348" s="1"/>
    </row>
    <row r="349" spans="1:5" ht="14.25" customHeight="1" x14ac:dyDescent="0.2">
      <c r="A349" s="1"/>
      <c r="B349" s="409"/>
      <c r="C349" s="409"/>
      <c r="D349" s="1"/>
      <c r="E349" s="1"/>
    </row>
    <row r="350" spans="1:5" ht="14.25" customHeight="1" x14ac:dyDescent="0.2">
      <c r="A350" s="1"/>
      <c r="B350" s="409"/>
      <c r="C350" s="409"/>
      <c r="D350" s="1"/>
      <c r="E350" s="1"/>
    </row>
    <row r="351" spans="1:5" ht="14.25" customHeight="1" x14ac:dyDescent="0.2">
      <c r="A351" s="1"/>
      <c r="B351" s="409"/>
      <c r="C351" s="409"/>
      <c r="D351" s="1"/>
      <c r="E351" s="1"/>
    </row>
    <row r="352" spans="1:5" ht="14.25" customHeight="1" x14ac:dyDescent="0.2">
      <c r="A352" s="1"/>
      <c r="B352" s="409"/>
      <c r="C352" s="409"/>
      <c r="D352" s="1"/>
      <c r="E352" s="1"/>
    </row>
    <row r="353" spans="1:5" ht="14.25" customHeight="1" x14ac:dyDescent="0.2">
      <c r="A353" s="1"/>
      <c r="B353" s="409"/>
      <c r="C353" s="409"/>
      <c r="D353" s="1"/>
      <c r="E353" s="1"/>
    </row>
    <row r="354" spans="1:5" ht="14.25" customHeight="1" x14ac:dyDescent="0.2">
      <c r="A354" s="1"/>
      <c r="B354" s="409"/>
      <c r="C354" s="409"/>
      <c r="D354" s="1"/>
      <c r="E354" s="1"/>
    </row>
    <row r="355" spans="1:5" ht="14.25" customHeight="1" x14ac:dyDescent="0.2">
      <c r="A355" s="1"/>
      <c r="B355" s="409"/>
      <c r="C355" s="409"/>
      <c r="D355" s="1"/>
      <c r="E355" s="1"/>
    </row>
    <row r="356" spans="1:5" ht="14.25" customHeight="1" x14ac:dyDescent="0.2">
      <c r="A356" s="1"/>
      <c r="B356" s="409"/>
      <c r="C356" s="409"/>
      <c r="D356" s="1"/>
      <c r="E356" s="1"/>
    </row>
    <row r="357" spans="1:5" ht="14.25" customHeight="1" x14ac:dyDescent="0.2">
      <c r="A357" s="1"/>
      <c r="B357" s="409"/>
      <c r="C357" s="409"/>
      <c r="D357" s="1"/>
      <c r="E357" s="1"/>
    </row>
    <row r="358" spans="1:5" ht="14.25" customHeight="1" x14ac:dyDescent="0.2">
      <c r="A358" s="1"/>
      <c r="B358" s="409"/>
      <c r="C358" s="409"/>
      <c r="D358" s="1"/>
      <c r="E358" s="1"/>
    </row>
    <row r="359" spans="1:5" ht="14.25" customHeight="1" x14ac:dyDescent="0.2">
      <c r="A359" s="1"/>
      <c r="B359" s="409"/>
      <c r="C359" s="409"/>
      <c r="D359" s="1"/>
      <c r="E359" s="1"/>
    </row>
    <row r="360" spans="1:5" ht="14.25" customHeight="1" x14ac:dyDescent="0.2">
      <c r="A360" s="1"/>
      <c r="B360" s="409"/>
      <c r="C360" s="409"/>
      <c r="D360" s="1"/>
      <c r="E360" s="1"/>
    </row>
    <row r="361" spans="1:5" ht="14.25" customHeight="1" x14ac:dyDescent="0.2">
      <c r="A361" s="1"/>
      <c r="B361" s="409"/>
      <c r="C361" s="409"/>
      <c r="D361" s="1"/>
      <c r="E361" s="1"/>
    </row>
    <row r="362" spans="1:5" ht="14.25" customHeight="1" x14ac:dyDescent="0.2">
      <c r="A362" s="1"/>
      <c r="B362" s="409"/>
      <c r="C362" s="409"/>
      <c r="D362" s="1"/>
      <c r="E362" s="1"/>
    </row>
    <row r="363" spans="1:5" ht="14.25" customHeight="1" x14ac:dyDescent="0.2">
      <c r="A363" s="1"/>
      <c r="B363" s="409"/>
      <c r="C363" s="409"/>
      <c r="D363" s="1"/>
      <c r="E363" s="1"/>
    </row>
    <row r="364" spans="1:5" ht="14.25" customHeight="1" x14ac:dyDescent="0.2">
      <c r="A364" s="1"/>
      <c r="B364" s="409"/>
      <c r="C364" s="409"/>
      <c r="D364" s="1"/>
      <c r="E364" s="1"/>
    </row>
    <row r="365" spans="1:5" ht="14.25" customHeight="1" x14ac:dyDescent="0.2">
      <c r="A365" s="1"/>
      <c r="B365" s="409"/>
      <c r="C365" s="409"/>
      <c r="D365" s="1"/>
      <c r="E365" s="1"/>
    </row>
    <row r="366" spans="1:5" ht="14.25" customHeight="1" x14ac:dyDescent="0.2">
      <c r="A366" s="1"/>
      <c r="B366" s="409"/>
      <c r="C366" s="409"/>
      <c r="D366" s="1"/>
      <c r="E366" s="1"/>
    </row>
    <row r="367" spans="1:5" ht="14.25" customHeight="1" x14ac:dyDescent="0.2">
      <c r="A367" s="1"/>
      <c r="B367" s="409"/>
      <c r="C367" s="409"/>
      <c r="D367" s="1"/>
      <c r="E367" s="1"/>
    </row>
    <row r="368" spans="1:5" ht="14.25" customHeight="1" x14ac:dyDescent="0.2">
      <c r="A368" s="1"/>
      <c r="B368" s="409"/>
      <c r="C368" s="409"/>
      <c r="D368" s="1"/>
      <c r="E368" s="1"/>
    </row>
    <row r="369" spans="1:5" ht="14.25" customHeight="1" x14ac:dyDescent="0.2">
      <c r="A369" s="1"/>
      <c r="B369" s="409"/>
      <c r="C369" s="409"/>
      <c r="D369" s="1"/>
      <c r="E369" s="1"/>
    </row>
    <row r="370" spans="1:5" ht="14.25" customHeight="1" x14ac:dyDescent="0.2">
      <c r="A370" s="1"/>
      <c r="B370" s="409"/>
      <c r="C370" s="409"/>
      <c r="D370" s="1"/>
      <c r="E370" s="1"/>
    </row>
    <row r="371" spans="1:5" ht="14.25" customHeight="1" x14ac:dyDescent="0.2">
      <c r="A371" s="1"/>
      <c r="B371" s="409"/>
      <c r="C371" s="409"/>
      <c r="D371" s="1"/>
      <c r="E371" s="1"/>
    </row>
    <row r="372" spans="1:5" ht="14.25" customHeight="1" x14ac:dyDescent="0.2">
      <c r="A372" s="1"/>
      <c r="B372" s="409"/>
      <c r="C372" s="409"/>
      <c r="D372" s="1"/>
      <c r="E372" s="1"/>
    </row>
    <row r="373" spans="1:5" ht="14.25" customHeight="1" x14ac:dyDescent="0.2">
      <c r="A373" s="1"/>
      <c r="B373" s="409"/>
      <c r="C373" s="409"/>
      <c r="D373" s="1"/>
      <c r="E373" s="1"/>
    </row>
    <row r="374" spans="1:5" ht="14.25" customHeight="1" x14ac:dyDescent="0.2">
      <c r="A374" s="1"/>
      <c r="B374" s="409"/>
      <c r="C374" s="409"/>
      <c r="D374" s="1"/>
      <c r="E374" s="1"/>
    </row>
    <row r="375" spans="1:5" ht="14.25" customHeight="1" x14ac:dyDescent="0.2">
      <c r="A375" s="1"/>
      <c r="B375" s="409"/>
      <c r="C375" s="409"/>
      <c r="D375" s="1"/>
      <c r="E375" s="1"/>
    </row>
    <row r="376" spans="1:5" ht="14.25" customHeight="1" x14ac:dyDescent="0.2">
      <c r="A376" s="1"/>
      <c r="B376" s="409"/>
      <c r="C376" s="409"/>
      <c r="D376" s="1"/>
      <c r="E376" s="1"/>
    </row>
    <row r="377" spans="1:5" ht="14.25" customHeight="1" x14ac:dyDescent="0.2">
      <c r="A377" s="1"/>
      <c r="B377" s="409"/>
      <c r="C377" s="409"/>
      <c r="D377" s="1"/>
      <c r="E377" s="1"/>
    </row>
    <row r="378" spans="1:5" ht="14.25" customHeight="1" x14ac:dyDescent="0.2">
      <c r="A378" s="1"/>
      <c r="B378" s="409"/>
      <c r="C378" s="409"/>
      <c r="D378" s="1"/>
      <c r="E378" s="1"/>
    </row>
    <row r="379" spans="1:5" ht="14.25" customHeight="1" x14ac:dyDescent="0.2">
      <c r="A379" s="1"/>
      <c r="B379" s="409"/>
      <c r="C379" s="409"/>
      <c r="D379" s="1"/>
      <c r="E379" s="1"/>
    </row>
    <row r="380" spans="1:5" ht="14.25" customHeight="1" x14ac:dyDescent="0.2">
      <c r="A380" s="1"/>
      <c r="B380" s="409"/>
      <c r="C380" s="409"/>
      <c r="D380" s="1"/>
      <c r="E380" s="1"/>
    </row>
    <row r="381" spans="1:5" ht="14.25" customHeight="1" x14ac:dyDescent="0.2">
      <c r="A381" s="1"/>
      <c r="B381" s="409"/>
      <c r="C381" s="409"/>
      <c r="D381" s="1"/>
      <c r="E381" s="1"/>
    </row>
    <row r="382" spans="1:5" ht="14.25" customHeight="1" x14ac:dyDescent="0.2">
      <c r="A382" s="1"/>
      <c r="B382" s="409"/>
      <c r="C382" s="409"/>
      <c r="D382" s="1"/>
      <c r="E382" s="1"/>
    </row>
    <row r="383" spans="1:5" ht="14.25" customHeight="1" x14ac:dyDescent="0.2">
      <c r="A383" s="1"/>
      <c r="B383" s="409"/>
      <c r="C383" s="409"/>
      <c r="D383" s="1"/>
      <c r="E383" s="1"/>
    </row>
    <row r="384" spans="1:5" ht="14.25" customHeight="1" x14ac:dyDescent="0.2">
      <c r="A384" s="1"/>
      <c r="B384" s="409"/>
      <c r="C384" s="409"/>
      <c r="D384" s="1"/>
      <c r="E384" s="1"/>
    </row>
    <row r="385" spans="1:5" ht="14.25" customHeight="1" x14ac:dyDescent="0.2">
      <c r="A385" s="1"/>
      <c r="B385" s="409"/>
      <c r="C385" s="409"/>
      <c r="D385" s="1"/>
      <c r="E385" s="1"/>
    </row>
    <row r="386" spans="1:5" ht="14.25" customHeight="1" x14ac:dyDescent="0.2">
      <c r="A386" s="1"/>
      <c r="B386" s="409"/>
      <c r="C386" s="409"/>
      <c r="D386" s="1"/>
      <c r="E386" s="1"/>
    </row>
    <row r="387" spans="1:5" ht="14.25" customHeight="1" x14ac:dyDescent="0.2">
      <c r="A387" s="1"/>
      <c r="B387" s="409"/>
      <c r="C387" s="409"/>
      <c r="D387" s="1"/>
      <c r="E387" s="1"/>
    </row>
    <row r="388" spans="1:5" ht="14.25" customHeight="1" x14ac:dyDescent="0.2">
      <c r="A388" s="1"/>
      <c r="B388" s="409"/>
      <c r="C388" s="409"/>
      <c r="D388" s="1"/>
      <c r="E388" s="1"/>
    </row>
    <row r="389" spans="1:5" ht="14.25" customHeight="1" x14ac:dyDescent="0.2">
      <c r="A389" s="1"/>
      <c r="B389" s="409"/>
      <c r="C389" s="409"/>
      <c r="D389" s="1"/>
      <c r="E389" s="1"/>
    </row>
    <row r="390" spans="1:5" ht="14.25" customHeight="1" x14ac:dyDescent="0.2">
      <c r="A390" s="1"/>
      <c r="B390" s="409"/>
      <c r="C390" s="409"/>
      <c r="D390" s="1"/>
      <c r="E390" s="1"/>
    </row>
    <row r="391" spans="1:5" ht="14.25" customHeight="1" x14ac:dyDescent="0.2">
      <c r="A391" s="1"/>
      <c r="B391" s="409"/>
      <c r="C391" s="409"/>
      <c r="D391" s="1"/>
      <c r="E391" s="1"/>
    </row>
    <row r="392" spans="1:5" ht="14.25" customHeight="1" x14ac:dyDescent="0.2">
      <c r="A392" s="1"/>
      <c r="B392" s="409"/>
      <c r="C392" s="409"/>
      <c r="D392" s="1"/>
      <c r="E392" s="1"/>
    </row>
    <row r="393" spans="1:5" ht="14.25" customHeight="1" x14ac:dyDescent="0.2">
      <c r="A393" s="1"/>
      <c r="B393" s="409"/>
      <c r="C393" s="409"/>
      <c r="D393" s="1"/>
      <c r="E393" s="1"/>
    </row>
    <row r="394" spans="1:5" ht="14.25" customHeight="1" x14ac:dyDescent="0.2">
      <c r="A394" s="1"/>
      <c r="B394" s="409"/>
      <c r="C394" s="409"/>
      <c r="D394" s="1"/>
      <c r="E394" s="1"/>
    </row>
    <row r="395" spans="1:5" ht="14.25" customHeight="1" x14ac:dyDescent="0.2">
      <c r="A395" s="1"/>
      <c r="B395" s="409"/>
      <c r="C395" s="409"/>
      <c r="D395" s="1"/>
      <c r="E395" s="1"/>
    </row>
    <row r="396" spans="1:5" ht="14.25" customHeight="1" x14ac:dyDescent="0.2">
      <c r="A396" s="1"/>
      <c r="B396" s="409"/>
      <c r="C396" s="409"/>
      <c r="D396" s="1"/>
      <c r="E396" s="1"/>
    </row>
    <row r="397" spans="1:5" ht="14.25" customHeight="1" x14ac:dyDescent="0.2">
      <c r="A397" s="1"/>
      <c r="B397" s="409"/>
      <c r="C397" s="409"/>
      <c r="D397" s="1"/>
      <c r="E397" s="1"/>
    </row>
    <row r="398" spans="1:5" ht="14.25" customHeight="1" x14ac:dyDescent="0.2">
      <c r="A398" s="1"/>
      <c r="B398" s="409"/>
      <c r="C398" s="409"/>
      <c r="D398" s="1"/>
      <c r="E398" s="1"/>
    </row>
    <row r="399" spans="1:5" ht="14.25" customHeight="1" x14ac:dyDescent="0.2">
      <c r="A399" s="1"/>
      <c r="B399" s="409"/>
      <c r="C399" s="409"/>
      <c r="D399" s="1"/>
      <c r="E399" s="1"/>
    </row>
    <row r="400" spans="1:5" ht="14.25" customHeight="1" x14ac:dyDescent="0.2">
      <c r="A400" s="1"/>
      <c r="B400" s="409"/>
      <c r="C400" s="409"/>
      <c r="D400" s="1"/>
      <c r="E400" s="1"/>
    </row>
    <row r="401" spans="1:5" ht="14.25" customHeight="1" x14ac:dyDescent="0.2">
      <c r="A401" s="1"/>
      <c r="B401" s="409"/>
      <c r="C401" s="409"/>
      <c r="D401" s="1"/>
      <c r="E401" s="1"/>
    </row>
    <row r="402" spans="1:5" ht="14.25" customHeight="1" x14ac:dyDescent="0.2">
      <c r="A402" s="1"/>
      <c r="B402" s="409"/>
      <c r="C402" s="409"/>
      <c r="D402" s="1"/>
      <c r="E402" s="1"/>
    </row>
    <row r="403" spans="1:5" ht="14.25" customHeight="1" x14ac:dyDescent="0.2">
      <c r="A403" s="1"/>
      <c r="B403" s="409"/>
      <c r="C403" s="409"/>
      <c r="D403" s="1"/>
      <c r="E403" s="1"/>
    </row>
    <row r="404" spans="1:5" ht="14.25" customHeight="1" x14ac:dyDescent="0.2">
      <c r="A404" s="1"/>
      <c r="B404" s="409"/>
      <c r="C404" s="409"/>
      <c r="D404" s="1"/>
      <c r="E404" s="1"/>
    </row>
    <row r="405" spans="1:5" ht="14.25" customHeight="1" x14ac:dyDescent="0.2">
      <c r="A405" s="1"/>
      <c r="B405" s="409"/>
      <c r="C405" s="409"/>
      <c r="D405" s="1"/>
      <c r="E405" s="1"/>
    </row>
    <row r="406" spans="1:5" ht="14.25" customHeight="1" x14ac:dyDescent="0.2">
      <c r="A406" s="1"/>
      <c r="B406" s="409"/>
      <c r="C406" s="409"/>
      <c r="D406" s="1"/>
      <c r="E406" s="1"/>
    </row>
    <row r="407" spans="1:5" ht="14.25" customHeight="1" x14ac:dyDescent="0.2">
      <c r="A407" s="1"/>
      <c r="B407" s="409"/>
      <c r="C407" s="409"/>
      <c r="D407" s="1"/>
      <c r="E407" s="1"/>
    </row>
    <row r="408" spans="1:5" ht="14.25" customHeight="1" x14ac:dyDescent="0.2">
      <c r="A408" s="1"/>
      <c r="B408" s="409"/>
      <c r="C408" s="409"/>
      <c r="D408" s="1"/>
      <c r="E408" s="1"/>
    </row>
    <row r="409" spans="1:5" ht="14.25" customHeight="1" x14ac:dyDescent="0.2">
      <c r="A409" s="1"/>
      <c r="B409" s="409"/>
      <c r="C409" s="409"/>
      <c r="D409" s="1"/>
      <c r="E409" s="1"/>
    </row>
    <row r="410" spans="1:5" ht="14.25" customHeight="1" x14ac:dyDescent="0.2">
      <c r="A410" s="1"/>
      <c r="B410" s="409"/>
      <c r="C410" s="409"/>
      <c r="D410" s="1"/>
      <c r="E410" s="1"/>
    </row>
    <row r="411" spans="1:5" ht="14.25" customHeight="1" x14ac:dyDescent="0.2">
      <c r="A411" s="1"/>
      <c r="B411" s="409"/>
      <c r="C411" s="409"/>
      <c r="D411" s="1"/>
      <c r="E411" s="1"/>
    </row>
    <row r="412" spans="1:5" ht="14.25" customHeight="1" x14ac:dyDescent="0.2">
      <c r="A412" s="1"/>
      <c r="B412" s="409"/>
      <c r="C412" s="409"/>
      <c r="D412" s="1"/>
      <c r="E412" s="1"/>
    </row>
    <row r="413" spans="1:5" ht="14.25" customHeight="1" x14ac:dyDescent="0.2">
      <c r="A413" s="1"/>
      <c r="B413" s="409"/>
      <c r="C413" s="409"/>
      <c r="D413" s="1"/>
      <c r="E413" s="1"/>
    </row>
    <row r="414" spans="1:5" ht="14.25" customHeight="1" x14ac:dyDescent="0.2">
      <c r="A414" s="1"/>
      <c r="B414" s="409"/>
      <c r="C414" s="409"/>
      <c r="D414" s="1"/>
      <c r="E414" s="1"/>
    </row>
    <row r="415" spans="1:5" ht="14.25" customHeight="1" x14ac:dyDescent="0.2">
      <c r="A415" s="1"/>
      <c r="B415" s="409"/>
      <c r="C415" s="409"/>
      <c r="D415" s="1"/>
      <c r="E415" s="1"/>
    </row>
    <row r="416" spans="1:5" ht="14.25" customHeight="1" x14ac:dyDescent="0.2">
      <c r="A416" s="1"/>
      <c r="B416" s="409"/>
      <c r="C416" s="409"/>
      <c r="D416" s="1"/>
      <c r="E416" s="1"/>
    </row>
    <row r="417" spans="1:5" ht="14.25" customHeight="1" x14ac:dyDescent="0.2">
      <c r="A417" s="1"/>
      <c r="B417" s="409"/>
      <c r="C417" s="409"/>
      <c r="D417" s="1"/>
      <c r="E417" s="1"/>
    </row>
    <row r="418" spans="1:5" ht="14.25" customHeight="1" x14ac:dyDescent="0.2">
      <c r="A418" s="1"/>
      <c r="B418" s="409"/>
      <c r="C418" s="409"/>
      <c r="D418" s="1"/>
      <c r="E418" s="1"/>
    </row>
    <row r="419" spans="1:5" ht="14.25" customHeight="1" x14ac:dyDescent="0.2">
      <c r="A419" s="1"/>
      <c r="B419" s="409"/>
      <c r="C419" s="409"/>
      <c r="D419" s="1"/>
      <c r="E419" s="1"/>
    </row>
    <row r="420" spans="1:5" ht="14.25" customHeight="1" x14ac:dyDescent="0.2">
      <c r="A420" s="1"/>
      <c r="B420" s="409"/>
      <c r="C420" s="409"/>
      <c r="D420" s="1"/>
      <c r="E420" s="1"/>
    </row>
    <row r="421" spans="1:5" ht="14.25" customHeight="1" x14ac:dyDescent="0.2">
      <c r="A421" s="1"/>
      <c r="B421" s="409"/>
      <c r="C421" s="409"/>
      <c r="D421" s="1"/>
      <c r="E421" s="1"/>
    </row>
    <row r="422" spans="1:5" ht="14.25" customHeight="1" x14ac:dyDescent="0.2">
      <c r="A422" s="1"/>
      <c r="B422" s="409"/>
      <c r="C422" s="409"/>
      <c r="D422" s="1"/>
      <c r="E422" s="1"/>
    </row>
    <row r="423" spans="1:5" ht="14.25" customHeight="1" x14ac:dyDescent="0.2">
      <c r="A423" s="1"/>
      <c r="B423" s="409"/>
      <c r="C423" s="409"/>
      <c r="D423" s="1"/>
      <c r="E423" s="1"/>
    </row>
    <row r="424" spans="1:5" ht="14.25" customHeight="1" x14ac:dyDescent="0.2">
      <c r="A424" s="1"/>
      <c r="B424" s="409"/>
      <c r="C424" s="409"/>
      <c r="D424" s="1"/>
      <c r="E424" s="1"/>
    </row>
    <row r="425" spans="1:5" ht="14.25" customHeight="1" x14ac:dyDescent="0.2">
      <c r="A425" s="1"/>
      <c r="B425" s="409"/>
      <c r="C425" s="409"/>
      <c r="D425" s="1"/>
      <c r="E425" s="1"/>
    </row>
    <row r="426" spans="1:5" ht="14.25" customHeight="1" x14ac:dyDescent="0.2">
      <c r="A426" s="1"/>
      <c r="B426" s="409"/>
      <c r="C426" s="409"/>
      <c r="D426" s="1"/>
      <c r="E426" s="1"/>
    </row>
    <row r="427" spans="1:5" ht="14.25" customHeight="1" x14ac:dyDescent="0.2">
      <c r="A427" s="1"/>
      <c r="B427" s="409"/>
      <c r="C427" s="409"/>
      <c r="D427" s="1"/>
      <c r="E427" s="1"/>
    </row>
    <row r="428" spans="1:5" ht="14.25" customHeight="1" x14ac:dyDescent="0.2">
      <c r="A428" s="1"/>
      <c r="B428" s="409"/>
      <c r="C428" s="409"/>
      <c r="D428" s="1"/>
      <c r="E428" s="1"/>
    </row>
    <row r="429" spans="1:5" ht="14.25" customHeight="1" x14ac:dyDescent="0.2">
      <c r="A429" s="1"/>
      <c r="B429" s="409"/>
      <c r="C429" s="409"/>
      <c r="D429" s="1"/>
      <c r="E429" s="1"/>
    </row>
    <row r="430" spans="1:5" ht="14.25" customHeight="1" x14ac:dyDescent="0.2">
      <c r="A430" s="1"/>
      <c r="B430" s="409"/>
      <c r="C430" s="409"/>
      <c r="D430" s="1"/>
      <c r="E430" s="1"/>
    </row>
    <row r="431" spans="1:5" ht="14.25" customHeight="1" x14ac:dyDescent="0.2">
      <c r="A431" s="1"/>
      <c r="B431" s="409"/>
      <c r="C431" s="409"/>
      <c r="D431" s="1"/>
      <c r="E431" s="1"/>
    </row>
    <row r="432" spans="1:5" ht="14.25" customHeight="1" x14ac:dyDescent="0.2">
      <c r="A432" s="1"/>
      <c r="B432" s="409"/>
      <c r="C432" s="409"/>
      <c r="D432" s="1"/>
      <c r="E432" s="1"/>
    </row>
    <row r="433" spans="1:5" ht="14.25" customHeight="1" x14ac:dyDescent="0.2">
      <c r="A433" s="1"/>
      <c r="B433" s="409"/>
      <c r="C433" s="409"/>
      <c r="D433" s="1"/>
      <c r="E433" s="1"/>
    </row>
    <row r="434" spans="1:5" ht="14.25" customHeight="1" x14ac:dyDescent="0.2">
      <c r="A434" s="1"/>
      <c r="B434" s="409"/>
      <c r="C434" s="409"/>
      <c r="D434" s="1"/>
      <c r="E434" s="1"/>
    </row>
    <row r="435" spans="1:5" ht="14.25" customHeight="1" x14ac:dyDescent="0.2">
      <c r="A435" s="1"/>
      <c r="B435" s="409"/>
      <c r="C435" s="409"/>
      <c r="D435" s="1"/>
      <c r="E435" s="1"/>
    </row>
    <row r="436" spans="1:5" ht="14.25" customHeight="1" x14ac:dyDescent="0.2">
      <c r="A436" s="1"/>
      <c r="B436" s="409"/>
      <c r="C436" s="409"/>
      <c r="D436" s="1"/>
      <c r="E436" s="1"/>
    </row>
    <row r="437" spans="1:5" ht="14.25" customHeight="1" x14ac:dyDescent="0.2">
      <c r="A437" s="1"/>
      <c r="B437" s="409"/>
      <c r="C437" s="409"/>
      <c r="D437" s="1"/>
      <c r="E437" s="1"/>
    </row>
    <row r="438" spans="1:5" ht="14.25" customHeight="1" x14ac:dyDescent="0.2">
      <c r="A438" s="1"/>
      <c r="B438" s="409"/>
      <c r="C438" s="409"/>
      <c r="D438" s="1"/>
      <c r="E438" s="1"/>
    </row>
    <row r="439" spans="1:5" ht="14.25" customHeight="1" x14ac:dyDescent="0.2">
      <c r="A439" s="1"/>
      <c r="B439" s="409"/>
      <c r="C439" s="409"/>
      <c r="D439" s="1"/>
      <c r="E439" s="1"/>
    </row>
    <row r="440" spans="1:5" ht="14.25" customHeight="1" x14ac:dyDescent="0.2">
      <c r="A440" s="1"/>
      <c r="B440" s="409"/>
      <c r="C440" s="409"/>
      <c r="D440" s="1"/>
      <c r="E440" s="1"/>
    </row>
    <row r="441" spans="1:5" ht="14.25" customHeight="1" x14ac:dyDescent="0.2">
      <c r="A441" s="1"/>
      <c r="B441" s="409"/>
      <c r="C441" s="409"/>
      <c r="D441" s="1"/>
      <c r="E441" s="1"/>
    </row>
    <row r="442" spans="1:5" ht="14.25" customHeight="1" x14ac:dyDescent="0.2">
      <c r="A442" s="1"/>
      <c r="B442" s="409"/>
      <c r="C442" s="409"/>
      <c r="D442" s="1"/>
      <c r="E442" s="1"/>
    </row>
    <row r="443" spans="1:5" ht="14.25" customHeight="1" x14ac:dyDescent="0.2">
      <c r="A443" s="1"/>
      <c r="B443" s="409"/>
      <c r="C443" s="409"/>
      <c r="D443" s="1"/>
      <c r="E443" s="1"/>
    </row>
    <row r="444" spans="1:5" ht="14.25" customHeight="1" x14ac:dyDescent="0.2">
      <c r="A444" s="1"/>
      <c r="B444" s="409"/>
      <c r="C444" s="409"/>
      <c r="D444" s="1"/>
      <c r="E444" s="1"/>
    </row>
    <row r="445" spans="1:5" ht="14.25" customHeight="1" x14ac:dyDescent="0.2">
      <c r="A445" s="1"/>
      <c r="B445" s="409"/>
      <c r="C445" s="409"/>
      <c r="D445" s="1"/>
      <c r="E445" s="1"/>
    </row>
    <row r="446" spans="1:5" ht="14.25" customHeight="1" x14ac:dyDescent="0.2">
      <c r="A446" s="1"/>
      <c r="B446" s="409"/>
      <c r="C446" s="409"/>
      <c r="D446" s="1"/>
      <c r="E446" s="1"/>
    </row>
    <row r="447" spans="1:5" ht="14.25" customHeight="1" x14ac:dyDescent="0.2">
      <c r="A447" s="1"/>
      <c r="B447" s="409"/>
      <c r="C447" s="409"/>
      <c r="D447" s="1"/>
      <c r="E447" s="1"/>
    </row>
    <row r="448" spans="1:5" ht="14.25" customHeight="1" x14ac:dyDescent="0.2">
      <c r="A448" s="1"/>
      <c r="B448" s="409"/>
      <c r="C448" s="409"/>
      <c r="D448" s="1"/>
      <c r="E448" s="1"/>
    </row>
    <row r="449" spans="1:5" ht="14.25" customHeight="1" x14ac:dyDescent="0.2">
      <c r="A449" s="1"/>
      <c r="B449" s="409"/>
      <c r="C449" s="409"/>
      <c r="D449" s="1"/>
      <c r="E449" s="1"/>
    </row>
    <row r="450" spans="1:5" ht="14.25" customHeight="1" x14ac:dyDescent="0.2">
      <c r="A450" s="1"/>
      <c r="B450" s="409"/>
      <c r="C450" s="409"/>
      <c r="D450" s="1"/>
      <c r="E450" s="1"/>
    </row>
    <row r="451" spans="1:5" ht="14.25" customHeight="1" x14ac:dyDescent="0.2">
      <c r="A451" s="1"/>
      <c r="B451" s="409"/>
      <c r="C451" s="409"/>
      <c r="D451" s="1"/>
      <c r="E451" s="1"/>
    </row>
    <row r="452" spans="1:5" ht="14.25" customHeight="1" x14ac:dyDescent="0.2">
      <c r="A452" s="1"/>
      <c r="B452" s="409"/>
      <c r="C452" s="409"/>
      <c r="D452" s="1"/>
      <c r="E452" s="1"/>
    </row>
    <row r="453" spans="1:5" ht="14.25" customHeight="1" x14ac:dyDescent="0.2">
      <c r="A453" s="1"/>
      <c r="B453" s="409"/>
      <c r="C453" s="409"/>
      <c r="D453" s="1"/>
      <c r="E453" s="1"/>
    </row>
    <row r="454" spans="1:5" ht="14.25" customHeight="1" x14ac:dyDescent="0.2">
      <c r="A454" s="1"/>
      <c r="B454" s="409"/>
      <c r="C454" s="409"/>
      <c r="D454" s="1"/>
      <c r="E454" s="1"/>
    </row>
    <row r="455" spans="1:5" ht="14.25" customHeight="1" x14ac:dyDescent="0.2">
      <c r="A455" s="1"/>
      <c r="B455" s="409"/>
      <c r="C455" s="409"/>
      <c r="D455" s="1"/>
      <c r="E455" s="1"/>
    </row>
    <row r="456" spans="1:5" ht="14.25" customHeight="1" x14ac:dyDescent="0.2">
      <c r="A456" s="1"/>
      <c r="B456" s="409"/>
      <c r="C456" s="409"/>
      <c r="D456" s="1"/>
      <c r="E456" s="1"/>
    </row>
    <row r="457" spans="1:5" ht="14.25" customHeight="1" x14ac:dyDescent="0.2">
      <c r="A457" s="1"/>
      <c r="B457" s="409"/>
      <c r="C457" s="409"/>
      <c r="D457" s="1"/>
      <c r="E457" s="1"/>
    </row>
    <row r="458" spans="1:5" ht="14.25" customHeight="1" x14ac:dyDescent="0.2">
      <c r="A458" s="1"/>
      <c r="B458" s="409"/>
      <c r="C458" s="409"/>
      <c r="D458" s="1"/>
      <c r="E458" s="1"/>
    </row>
    <row r="459" spans="1:5" ht="14.25" customHeight="1" x14ac:dyDescent="0.2">
      <c r="A459" s="1"/>
      <c r="B459" s="409"/>
      <c r="C459" s="409"/>
      <c r="D459" s="1"/>
      <c r="E459" s="1"/>
    </row>
    <row r="460" spans="1:5" ht="14.25" customHeight="1" x14ac:dyDescent="0.2">
      <c r="A460" s="1"/>
      <c r="B460" s="409"/>
      <c r="C460" s="409"/>
      <c r="D460" s="1"/>
      <c r="E460" s="1"/>
    </row>
    <row r="461" spans="1:5" ht="14.25" customHeight="1" x14ac:dyDescent="0.2">
      <c r="A461" s="1"/>
      <c r="B461" s="409"/>
      <c r="C461" s="409"/>
      <c r="D461" s="1"/>
      <c r="E461" s="1"/>
    </row>
    <row r="462" spans="1:5" ht="14.25" customHeight="1" x14ac:dyDescent="0.2">
      <c r="A462" s="1"/>
      <c r="B462" s="409"/>
      <c r="C462" s="409"/>
      <c r="D462" s="1"/>
      <c r="E462" s="1"/>
    </row>
    <row r="463" spans="1:5" ht="14.25" customHeight="1" x14ac:dyDescent="0.2">
      <c r="A463" s="1"/>
      <c r="B463" s="409"/>
      <c r="C463" s="409"/>
      <c r="D463" s="1"/>
      <c r="E463" s="1"/>
    </row>
    <row r="464" spans="1:5" ht="14.25" customHeight="1" x14ac:dyDescent="0.2">
      <c r="A464" s="1"/>
      <c r="B464" s="409"/>
      <c r="C464" s="409"/>
      <c r="D464" s="1"/>
      <c r="E464" s="1"/>
    </row>
    <row r="465" spans="1:5" ht="14.25" customHeight="1" x14ac:dyDescent="0.2">
      <c r="A465" s="1"/>
      <c r="B465" s="409"/>
      <c r="C465" s="409"/>
      <c r="D465" s="1"/>
      <c r="E465" s="1"/>
    </row>
    <row r="466" spans="1:5" ht="14.25" customHeight="1" x14ac:dyDescent="0.2">
      <c r="A466" s="1"/>
      <c r="B466" s="409"/>
      <c r="C466" s="409"/>
      <c r="D466" s="1"/>
      <c r="E466" s="1"/>
    </row>
    <row r="467" spans="1:5" ht="14.25" customHeight="1" x14ac:dyDescent="0.2">
      <c r="A467" s="1"/>
      <c r="B467" s="409"/>
      <c r="C467" s="409"/>
      <c r="D467" s="1"/>
      <c r="E467" s="1"/>
    </row>
    <row r="468" spans="1:5" ht="14.25" customHeight="1" x14ac:dyDescent="0.2">
      <c r="A468" s="1"/>
      <c r="B468" s="409"/>
      <c r="C468" s="409"/>
      <c r="D468" s="1"/>
      <c r="E468" s="1"/>
    </row>
    <row r="469" spans="1:5" ht="14.25" customHeight="1" x14ac:dyDescent="0.2">
      <c r="A469" s="1"/>
      <c r="B469" s="409"/>
      <c r="C469" s="409"/>
      <c r="D469" s="1"/>
      <c r="E469" s="1"/>
    </row>
    <row r="470" spans="1:5" ht="14.25" customHeight="1" x14ac:dyDescent="0.2">
      <c r="A470" s="1"/>
      <c r="B470" s="409"/>
      <c r="C470" s="409"/>
      <c r="D470" s="1"/>
      <c r="E470" s="1"/>
    </row>
    <row r="471" spans="1:5" ht="14.25" customHeight="1" x14ac:dyDescent="0.2">
      <c r="A471" s="1"/>
      <c r="B471" s="409"/>
      <c r="C471" s="409"/>
      <c r="D471" s="1"/>
      <c r="E471" s="1"/>
    </row>
    <row r="472" spans="1:5" ht="14.25" customHeight="1" x14ac:dyDescent="0.2">
      <c r="A472" s="1"/>
      <c r="B472" s="409"/>
      <c r="C472" s="409"/>
      <c r="D472" s="1"/>
      <c r="E472" s="1"/>
    </row>
    <row r="473" spans="1:5" ht="14.25" customHeight="1" x14ac:dyDescent="0.2">
      <c r="A473" s="1"/>
      <c r="B473" s="409"/>
      <c r="C473" s="409"/>
      <c r="D473" s="1"/>
      <c r="E473" s="1"/>
    </row>
    <row r="474" spans="1:5" ht="14.25" customHeight="1" x14ac:dyDescent="0.2">
      <c r="A474" s="1"/>
      <c r="B474" s="409"/>
      <c r="C474" s="409"/>
      <c r="D474" s="1"/>
      <c r="E474" s="1"/>
    </row>
    <row r="475" spans="1:5" ht="14.25" customHeight="1" x14ac:dyDescent="0.2">
      <c r="A475" s="1"/>
      <c r="B475" s="409"/>
      <c r="C475" s="409"/>
      <c r="D475" s="1"/>
      <c r="E475" s="1"/>
    </row>
    <row r="476" spans="1:5" ht="14.25" customHeight="1" x14ac:dyDescent="0.2">
      <c r="A476" s="1"/>
      <c r="B476" s="409"/>
      <c r="C476" s="409"/>
      <c r="D476" s="1"/>
      <c r="E476" s="1"/>
    </row>
    <row r="477" spans="1:5" ht="14.25" customHeight="1" x14ac:dyDescent="0.2">
      <c r="A477" s="1"/>
      <c r="B477" s="409"/>
      <c r="C477" s="409"/>
      <c r="D477" s="1"/>
      <c r="E477" s="1"/>
    </row>
    <row r="478" spans="1:5" ht="14.25" customHeight="1" x14ac:dyDescent="0.2">
      <c r="A478" s="1"/>
      <c r="B478" s="409"/>
      <c r="C478" s="409"/>
      <c r="D478" s="1"/>
      <c r="E478" s="1"/>
    </row>
    <row r="479" spans="1:5" ht="14.25" customHeight="1" x14ac:dyDescent="0.2">
      <c r="A479" s="1"/>
      <c r="B479" s="409"/>
      <c r="C479" s="409"/>
      <c r="D479" s="1"/>
      <c r="E479" s="1"/>
    </row>
    <row r="480" spans="1:5" ht="14.25" customHeight="1" x14ac:dyDescent="0.2">
      <c r="A480" s="1"/>
      <c r="B480" s="409"/>
      <c r="C480" s="409"/>
      <c r="D480" s="1"/>
      <c r="E480" s="1"/>
    </row>
    <row r="481" spans="1:5" ht="14.25" customHeight="1" x14ac:dyDescent="0.2">
      <c r="A481" s="1"/>
      <c r="B481" s="409"/>
      <c r="C481" s="409"/>
      <c r="D481" s="1"/>
      <c r="E481" s="1"/>
    </row>
    <row r="482" spans="1:5" ht="14.25" customHeight="1" x14ac:dyDescent="0.2">
      <c r="A482" s="1"/>
      <c r="B482" s="409"/>
      <c r="C482" s="409"/>
      <c r="D482" s="1"/>
      <c r="E482" s="1"/>
    </row>
    <row r="483" spans="1:5" ht="14.25" customHeight="1" x14ac:dyDescent="0.2">
      <c r="A483" s="1"/>
      <c r="B483" s="409"/>
      <c r="C483" s="409"/>
      <c r="D483" s="1"/>
      <c r="E483" s="1"/>
    </row>
    <row r="484" spans="1:5" ht="14.25" customHeight="1" x14ac:dyDescent="0.2">
      <c r="A484" s="1"/>
      <c r="B484" s="409"/>
      <c r="C484" s="409"/>
      <c r="D484" s="1"/>
      <c r="E484" s="1"/>
    </row>
    <row r="485" spans="1:5" ht="14.25" customHeight="1" x14ac:dyDescent="0.2">
      <c r="A485" s="1"/>
      <c r="B485" s="409"/>
      <c r="C485" s="409"/>
      <c r="D485" s="1"/>
      <c r="E485" s="1"/>
    </row>
    <row r="486" spans="1:5" ht="14.25" customHeight="1" x14ac:dyDescent="0.2">
      <c r="A486" s="1"/>
      <c r="B486" s="409"/>
      <c r="C486" s="409"/>
      <c r="D486" s="1"/>
      <c r="E486" s="1"/>
    </row>
    <row r="487" spans="1:5" ht="14.25" customHeight="1" x14ac:dyDescent="0.2">
      <c r="A487" s="1"/>
      <c r="B487" s="409"/>
      <c r="C487" s="409"/>
      <c r="D487" s="1"/>
      <c r="E487" s="1"/>
    </row>
    <row r="488" spans="1:5" ht="14.25" customHeight="1" x14ac:dyDescent="0.2">
      <c r="A488" s="1"/>
      <c r="B488" s="409"/>
      <c r="C488" s="409"/>
      <c r="D488" s="1"/>
      <c r="E488" s="1"/>
    </row>
    <row r="489" spans="1:5" ht="14.25" customHeight="1" x14ac:dyDescent="0.2">
      <c r="A489" s="1"/>
      <c r="B489" s="409"/>
      <c r="C489" s="409"/>
      <c r="D489" s="1"/>
      <c r="E489" s="1"/>
    </row>
    <row r="490" spans="1:5" ht="14.25" customHeight="1" x14ac:dyDescent="0.2">
      <c r="A490" s="1"/>
      <c r="B490" s="409"/>
      <c r="C490" s="409"/>
      <c r="D490" s="1"/>
      <c r="E490" s="1"/>
    </row>
    <row r="491" spans="1:5" ht="14.25" customHeight="1" x14ac:dyDescent="0.2">
      <c r="A491" s="1"/>
      <c r="B491" s="409"/>
      <c r="C491" s="409"/>
      <c r="D491" s="1"/>
      <c r="E491" s="1"/>
    </row>
    <row r="492" spans="1:5" ht="14.25" customHeight="1" x14ac:dyDescent="0.2">
      <c r="A492" s="1"/>
      <c r="B492" s="409"/>
      <c r="C492" s="409"/>
      <c r="D492" s="1"/>
      <c r="E492" s="1"/>
    </row>
    <row r="493" spans="1:5" ht="14.25" customHeight="1" x14ac:dyDescent="0.2">
      <c r="A493" s="1"/>
      <c r="B493" s="409"/>
      <c r="C493" s="409"/>
      <c r="D493" s="1"/>
      <c r="E493" s="1"/>
    </row>
    <row r="494" spans="1:5" ht="14.25" customHeight="1" x14ac:dyDescent="0.2">
      <c r="A494" s="1"/>
      <c r="B494" s="409"/>
      <c r="C494" s="409"/>
      <c r="D494" s="1"/>
      <c r="E494" s="1"/>
    </row>
    <row r="495" spans="1:5" ht="14.25" customHeight="1" x14ac:dyDescent="0.2">
      <c r="A495" s="1"/>
      <c r="B495" s="409"/>
      <c r="C495" s="409"/>
      <c r="D495" s="1"/>
      <c r="E495" s="1"/>
    </row>
    <row r="496" spans="1:5" ht="14.25" customHeight="1" x14ac:dyDescent="0.2">
      <c r="A496" s="1"/>
      <c r="B496" s="409"/>
      <c r="C496" s="409"/>
      <c r="D496" s="1"/>
      <c r="E496" s="1"/>
    </row>
    <row r="497" spans="1:5" ht="14.25" customHeight="1" x14ac:dyDescent="0.2">
      <c r="A497" s="1"/>
      <c r="B497" s="409"/>
      <c r="C497" s="409"/>
      <c r="D497" s="1"/>
      <c r="E497" s="1"/>
    </row>
    <row r="498" spans="1:5" ht="14.25" customHeight="1" x14ac:dyDescent="0.2">
      <c r="A498" s="1"/>
      <c r="B498" s="409"/>
      <c r="C498" s="409"/>
      <c r="D498" s="1"/>
      <c r="E498" s="1"/>
    </row>
    <row r="499" spans="1:5" ht="14.25" customHeight="1" x14ac:dyDescent="0.2">
      <c r="A499" s="1"/>
      <c r="B499" s="409"/>
      <c r="C499" s="409"/>
      <c r="D499" s="1"/>
      <c r="E499" s="1"/>
    </row>
    <row r="500" spans="1:5" ht="14.25" customHeight="1" x14ac:dyDescent="0.2">
      <c r="A500" s="1"/>
      <c r="B500" s="409"/>
      <c r="C500" s="409"/>
      <c r="D500" s="1"/>
      <c r="E500" s="1"/>
    </row>
    <row r="501" spans="1:5" ht="14.25" customHeight="1" x14ac:dyDescent="0.2">
      <c r="A501" s="1"/>
      <c r="B501" s="409"/>
      <c r="C501" s="409"/>
      <c r="D501" s="1"/>
      <c r="E501" s="1"/>
    </row>
    <row r="502" spans="1:5" ht="14.25" customHeight="1" x14ac:dyDescent="0.2">
      <c r="A502" s="1"/>
      <c r="B502" s="409"/>
      <c r="C502" s="409"/>
      <c r="D502" s="1"/>
      <c r="E502" s="1"/>
    </row>
    <row r="503" spans="1:5" ht="14.25" customHeight="1" x14ac:dyDescent="0.2">
      <c r="A503" s="1"/>
      <c r="B503" s="409"/>
      <c r="C503" s="409"/>
      <c r="D503" s="1"/>
      <c r="E503" s="1"/>
    </row>
    <row r="504" spans="1:5" ht="14.25" customHeight="1" x14ac:dyDescent="0.2">
      <c r="A504" s="1"/>
      <c r="B504" s="409"/>
      <c r="C504" s="409"/>
      <c r="D504" s="1"/>
      <c r="E504" s="1"/>
    </row>
    <row r="505" spans="1:5" ht="14.25" customHeight="1" x14ac:dyDescent="0.2">
      <c r="A505" s="1"/>
      <c r="B505" s="409"/>
      <c r="C505" s="409"/>
      <c r="D505" s="1"/>
      <c r="E505" s="1"/>
    </row>
    <row r="506" spans="1:5" ht="14.25" customHeight="1" x14ac:dyDescent="0.2">
      <c r="A506" s="1"/>
      <c r="B506" s="409"/>
      <c r="C506" s="409"/>
      <c r="D506" s="1"/>
      <c r="E506" s="1"/>
    </row>
    <row r="507" spans="1:5" ht="14.25" customHeight="1" x14ac:dyDescent="0.2">
      <c r="A507" s="1"/>
      <c r="B507" s="409"/>
      <c r="C507" s="409"/>
      <c r="D507" s="1"/>
      <c r="E507" s="1"/>
    </row>
    <row r="508" spans="1:5" ht="14.25" customHeight="1" x14ac:dyDescent="0.2">
      <c r="A508" s="1"/>
      <c r="B508" s="409"/>
      <c r="C508" s="409"/>
      <c r="D508" s="1"/>
      <c r="E508" s="1"/>
    </row>
    <row r="509" spans="1:5" ht="14.25" customHeight="1" x14ac:dyDescent="0.2">
      <c r="A509" s="1"/>
      <c r="B509" s="409"/>
      <c r="C509" s="409"/>
      <c r="D509" s="1"/>
      <c r="E509" s="1"/>
    </row>
    <row r="510" spans="1:5" ht="14.25" customHeight="1" x14ac:dyDescent="0.2">
      <c r="A510" s="1"/>
      <c r="B510" s="409"/>
      <c r="C510" s="409"/>
      <c r="D510" s="1"/>
      <c r="E510" s="1"/>
    </row>
    <row r="511" spans="1:5" ht="14.25" customHeight="1" x14ac:dyDescent="0.2">
      <c r="A511" s="1"/>
      <c r="B511" s="409"/>
      <c r="C511" s="409"/>
      <c r="D511" s="1"/>
      <c r="E511" s="1"/>
    </row>
    <row r="512" spans="1:5" ht="14.25" customHeight="1" x14ac:dyDescent="0.2">
      <c r="A512" s="1"/>
      <c r="B512" s="409"/>
      <c r="C512" s="409"/>
      <c r="D512" s="1"/>
      <c r="E512" s="1"/>
    </row>
    <row r="513" spans="1:5" ht="14.25" customHeight="1" x14ac:dyDescent="0.2">
      <c r="A513" s="1"/>
      <c r="B513" s="409"/>
      <c r="C513" s="409"/>
      <c r="D513" s="1"/>
      <c r="E513" s="1"/>
    </row>
    <row r="514" spans="1:5" ht="14.25" customHeight="1" x14ac:dyDescent="0.2">
      <c r="A514" s="1"/>
      <c r="B514" s="409"/>
      <c r="C514" s="409"/>
      <c r="D514" s="1"/>
      <c r="E514" s="1"/>
    </row>
    <row r="515" spans="1:5" ht="14.25" customHeight="1" x14ac:dyDescent="0.2">
      <c r="A515" s="1"/>
      <c r="B515" s="409"/>
      <c r="C515" s="409"/>
      <c r="D515" s="1"/>
      <c r="E515" s="1"/>
    </row>
    <row r="516" spans="1:5" ht="14.25" customHeight="1" x14ac:dyDescent="0.2">
      <c r="A516" s="1"/>
      <c r="B516" s="409"/>
      <c r="C516" s="409"/>
      <c r="D516" s="1"/>
      <c r="E516" s="1"/>
    </row>
    <row r="517" spans="1:5" ht="14.25" customHeight="1" x14ac:dyDescent="0.2">
      <c r="A517" s="1"/>
      <c r="B517" s="409"/>
      <c r="C517" s="409"/>
      <c r="D517" s="1"/>
      <c r="E517" s="1"/>
    </row>
    <row r="518" spans="1:5" ht="14.25" customHeight="1" x14ac:dyDescent="0.2">
      <c r="A518" s="1"/>
      <c r="B518" s="409"/>
      <c r="C518" s="409"/>
      <c r="D518" s="1"/>
      <c r="E518" s="1"/>
    </row>
    <row r="519" spans="1:5" ht="14.25" customHeight="1" x14ac:dyDescent="0.2">
      <c r="A519" s="1"/>
      <c r="B519" s="409"/>
      <c r="C519" s="409"/>
      <c r="D519" s="1"/>
      <c r="E519" s="1"/>
    </row>
    <row r="520" spans="1:5" ht="14.25" customHeight="1" x14ac:dyDescent="0.2">
      <c r="A520" s="1"/>
      <c r="B520" s="409"/>
      <c r="C520" s="409"/>
      <c r="D520" s="1"/>
      <c r="E520" s="1"/>
    </row>
    <row r="521" spans="1:5" ht="14.25" customHeight="1" x14ac:dyDescent="0.2">
      <c r="A521" s="1"/>
      <c r="B521" s="409"/>
      <c r="C521" s="409"/>
      <c r="D521" s="1"/>
      <c r="E521" s="1"/>
    </row>
    <row r="522" spans="1:5" ht="14.25" customHeight="1" x14ac:dyDescent="0.2">
      <c r="A522" s="1"/>
      <c r="B522" s="409"/>
      <c r="C522" s="409"/>
      <c r="D522" s="1"/>
      <c r="E522" s="1"/>
    </row>
    <row r="523" spans="1:5" ht="14.25" customHeight="1" x14ac:dyDescent="0.2">
      <c r="A523" s="1"/>
      <c r="B523" s="409"/>
      <c r="C523" s="409"/>
      <c r="D523" s="1"/>
      <c r="E523" s="1"/>
    </row>
    <row r="524" spans="1:5" ht="14.25" customHeight="1" x14ac:dyDescent="0.2">
      <c r="A524" s="1"/>
      <c r="B524" s="409"/>
      <c r="C524" s="409"/>
      <c r="D524" s="1"/>
      <c r="E524" s="1"/>
    </row>
    <row r="525" spans="1:5" ht="14.25" customHeight="1" x14ac:dyDescent="0.2">
      <c r="A525" s="1"/>
      <c r="B525" s="409"/>
      <c r="C525" s="409"/>
      <c r="D525" s="1"/>
      <c r="E525" s="1"/>
    </row>
    <row r="526" spans="1:5" ht="14.25" customHeight="1" x14ac:dyDescent="0.2">
      <c r="A526" s="1"/>
      <c r="B526" s="409"/>
      <c r="C526" s="409"/>
      <c r="D526" s="1"/>
      <c r="E526" s="1"/>
    </row>
    <row r="527" spans="1:5" ht="14.25" customHeight="1" x14ac:dyDescent="0.2">
      <c r="A527" s="1"/>
      <c r="B527" s="409"/>
      <c r="C527" s="409"/>
      <c r="D527" s="1"/>
      <c r="E527" s="1"/>
    </row>
    <row r="528" spans="1:5" ht="14.25" customHeight="1" x14ac:dyDescent="0.2">
      <c r="A528" s="1"/>
      <c r="B528" s="409"/>
      <c r="C528" s="409"/>
      <c r="D528" s="1"/>
      <c r="E528" s="1"/>
    </row>
    <row r="529" spans="1:5" ht="14.25" customHeight="1" x14ac:dyDescent="0.2">
      <c r="A529" s="1"/>
      <c r="B529" s="409"/>
      <c r="C529" s="409"/>
      <c r="D529" s="1"/>
      <c r="E529" s="1"/>
    </row>
    <row r="530" spans="1:5" ht="14.25" customHeight="1" x14ac:dyDescent="0.2">
      <c r="A530" s="1"/>
      <c r="B530" s="409"/>
      <c r="C530" s="409"/>
      <c r="D530" s="1"/>
      <c r="E530" s="1"/>
    </row>
    <row r="531" spans="1:5" ht="14.25" customHeight="1" x14ac:dyDescent="0.2">
      <c r="A531" s="1"/>
      <c r="B531" s="409"/>
      <c r="C531" s="409"/>
      <c r="D531" s="1"/>
      <c r="E531" s="1"/>
    </row>
    <row r="532" spans="1:5" ht="14.25" customHeight="1" x14ac:dyDescent="0.2">
      <c r="A532" s="1"/>
      <c r="B532" s="409"/>
      <c r="C532" s="409"/>
      <c r="D532" s="1"/>
      <c r="E532" s="1"/>
    </row>
    <row r="533" spans="1:5" ht="14.25" customHeight="1" x14ac:dyDescent="0.2">
      <c r="A533" s="1"/>
      <c r="B533" s="409"/>
      <c r="C533" s="409"/>
      <c r="D533" s="1"/>
      <c r="E533" s="1"/>
    </row>
    <row r="534" spans="1:5" ht="14.25" customHeight="1" x14ac:dyDescent="0.2">
      <c r="A534" s="1"/>
      <c r="B534" s="409"/>
      <c r="C534" s="409"/>
      <c r="D534" s="1"/>
      <c r="E534" s="1"/>
    </row>
    <row r="535" spans="1:5" ht="14.25" customHeight="1" x14ac:dyDescent="0.2">
      <c r="A535" s="1"/>
      <c r="B535" s="409"/>
      <c r="C535" s="409"/>
      <c r="D535" s="1"/>
      <c r="E535" s="1"/>
    </row>
    <row r="536" spans="1:5" ht="14.25" customHeight="1" x14ac:dyDescent="0.2">
      <c r="A536" s="1"/>
      <c r="B536" s="409"/>
      <c r="C536" s="409"/>
      <c r="D536" s="1"/>
      <c r="E536" s="1"/>
    </row>
    <row r="537" spans="1:5" ht="14.25" customHeight="1" x14ac:dyDescent="0.2">
      <c r="A537" s="1"/>
      <c r="B537" s="409"/>
      <c r="C537" s="409"/>
      <c r="D537" s="1"/>
      <c r="E537" s="1"/>
    </row>
    <row r="538" spans="1:5" ht="14.25" customHeight="1" x14ac:dyDescent="0.2">
      <c r="A538" s="1"/>
      <c r="B538" s="409"/>
      <c r="C538" s="409"/>
      <c r="D538" s="1"/>
      <c r="E538" s="1"/>
    </row>
    <row r="539" spans="1:5" ht="14.25" customHeight="1" x14ac:dyDescent="0.2">
      <c r="A539" s="1"/>
      <c r="B539" s="409"/>
      <c r="C539" s="409"/>
      <c r="D539" s="1"/>
      <c r="E539" s="1"/>
    </row>
    <row r="540" spans="1:5" ht="14.25" customHeight="1" x14ac:dyDescent="0.2">
      <c r="A540" s="1"/>
      <c r="B540" s="409"/>
      <c r="C540" s="409"/>
      <c r="D540" s="1"/>
      <c r="E540" s="1"/>
    </row>
    <row r="541" spans="1:5" ht="14.25" customHeight="1" x14ac:dyDescent="0.2">
      <c r="A541" s="1"/>
      <c r="B541" s="409"/>
      <c r="C541" s="409"/>
      <c r="D541" s="1"/>
      <c r="E541" s="1"/>
    </row>
    <row r="542" spans="1:5" ht="14.25" customHeight="1" x14ac:dyDescent="0.2">
      <c r="A542" s="1"/>
      <c r="B542" s="409"/>
      <c r="C542" s="409"/>
      <c r="D542" s="1"/>
      <c r="E542" s="1"/>
    </row>
    <row r="543" spans="1:5" ht="14.25" customHeight="1" x14ac:dyDescent="0.2">
      <c r="A543" s="1"/>
      <c r="B543" s="409"/>
      <c r="C543" s="409"/>
      <c r="D543" s="1"/>
      <c r="E543" s="1"/>
    </row>
    <row r="544" spans="1:5" ht="14.25" customHeight="1" x14ac:dyDescent="0.2">
      <c r="A544" s="1"/>
      <c r="B544" s="409"/>
      <c r="C544" s="409"/>
      <c r="D544" s="1"/>
      <c r="E544" s="1"/>
    </row>
    <row r="545" spans="1:5" ht="14.25" customHeight="1" x14ac:dyDescent="0.2">
      <c r="A545" s="1"/>
      <c r="B545" s="409"/>
      <c r="C545" s="409"/>
      <c r="D545" s="1"/>
      <c r="E545" s="1"/>
    </row>
    <row r="546" spans="1:5" ht="14.25" customHeight="1" x14ac:dyDescent="0.2">
      <c r="A546" s="1"/>
      <c r="B546" s="409"/>
      <c r="C546" s="409"/>
      <c r="D546" s="1"/>
      <c r="E546" s="1"/>
    </row>
    <row r="547" spans="1:5" ht="14.25" customHeight="1" x14ac:dyDescent="0.2">
      <c r="A547" s="1"/>
      <c r="B547" s="409"/>
      <c r="C547" s="409"/>
      <c r="D547" s="1"/>
      <c r="E547" s="1"/>
    </row>
    <row r="548" spans="1:5" ht="14.25" customHeight="1" x14ac:dyDescent="0.2">
      <c r="A548" s="1"/>
      <c r="B548" s="409"/>
      <c r="C548" s="409"/>
      <c r="D548" s="1"/>
      <c r="E548" s="1"/>
    </row>
    <row r="549" spans="1:5" ht="14.25" customHeight="1" x14ac:dyDescent="0.2">
      <c r="A549" s="1"/>
      <c r="B549" s="409"/>
      <c r="C549" s="409"/>
      <c r="D549" s="1"/>
      <c r="E549" s="1"/>
    </row>
    <row r="550" spans="1:5" ht="14.25" customHeight="1" x14ac:dyDescent="0.2">
      <c r="A550" s="1"/>
      <c r="B550" s="409"/>
      <c r="C550" s="409"/>
      <c r="D550" s="1"/>
      <c r="E550" s="1"/>
    </row>
    <row r="551" spans="1:5" ht="14.25" customHeight="1" x14ac:dyDescent="0.2">
      <c r="A551" s="1"/>
      <c r="B551" s="409"/>
      <c r="C551" s="409"/>
      <c r="D551" s="1"/>
      <c r="E551" s="1"/>
    </row>
    <row r="552" spans="1:5" ht="14.25" customHeight="1" x14ac:dyDescent="0.2">
      <c r="A552" s="1"/>
      <c r="B552" s="409"/>
      <c r="C552" s="409"/>
      <c r="D552" s="1"/>
      <c r="E552" s="1"/>
    </row>
    <row r="553" spans="1:5" ht="14.25" customHeight="1" x14ac:dyDescent="0.2">
      <c r="A553" s="1"/>
      <c r="B553" s="409"/>
      <c r="C553" s="409"/>
      <c r="D553" s="1"/>
      <c r="E553" s="1"/>
    </row>
    <row r="554" spans="1:5" ht="14.25" customHeight="1" x14ac:dyDescent="0.2">
      <c r="A554" s="1"/>
      <c r="B554" s="409"/>
      <c r="C554" s="409"/>
      <c r="D554" s="1"/>
      <c r="E554" s="1"/>
    </row>
    <row r="555" spans="1:5" ht="14.25" customHeight="1" x14ac:dyDescent="0.2">
      <c r="A555" s="1"/>
      <c r="B555" s="409"/>
      <c r="C555" s="409"/>
      <c r="D555" s="1"/>
      <c r="E555" s="1"/>
    </row>
    <row r="556" spans="1:5" ht="14.25" customHeight="1" x14ac:dyDescent="0.2">
      <c r="A556" s="1"/>
      <c r="B556" s="409"/>
      <c r="C556" s="409"/>
      <c r="D556" s="1"/>
      <c r="E556" s="1"/>
    </row>
    <row r="557" spans="1:5" ht="14.25" customHeight="1" x14ac:dyDescent="0.2">
      <c r="A557" s="1"/>
      <c r="B557" s="409"/>
      <c r="C557" s="409"/>
      <c r="D557" s="1"/>
      <c r="E557" s="1"/>
    </row>
    <row r="558" spans="1:5" ht="14.25" customHeight="1" x14ac:dyDescent="0.2">
      <c r="A558" s="1"/>
      <c r="B558" s="409"/>
      <c r="C558" s="409"/>
      <c r="D558" s="1"/>
      <c r="E558" s="1"/>
    </row>
    <row r="559" spans="1:5" ht="14.25" customHeight="1" x14ac:dyDescent="0.2">
      <c r="A559" s="1"/>
      <c r="B559" s="409"/>
      <c r="C559" s="409"/>
      <c r="D559" s="1"/>
      <c r="E559" s="1"/>
    </row>
    <row r="560" spans="1:5" ht="14.25" customHeight="1" x14ac:dyDescent="0.2">
      <c r="A560" s="1"/>
      <c r="B560" s="409"/>
      <c r="C560" s="409"/>
      <c r="D560" s="1"/>
      <c r="E560" s="1"/>
    </row>
    <row r="561" spans="1:5" ht="14.25" customHeight="1" x14ac:dyDescent="0.2">
      <c r="A561" s="1"/>
      <c r="B561" s="409"/>
      <c r="C561" s="409"/>
      <c r="D561" s="1"/>
      <c r="E561" s="1"/>
    </row>
    <row r="562" spans="1:5" ht="14.25" customHeight="1" x14ac:dyDescent="0.2">
      <c r="A562" s="1"/>
      <c r="B562" s="409"/>
      <c r="C562" s="409"/>
      <c r="D562" s="1"/>
      <c r="E562" s="1"/>
    </row>
    <row r="563" spans="1:5" ht="14.25" customHeight="1" x14ac:dyDescent="0.2">
      <c r="A563" s="1"/>
      <c r="B563" s="409"/>
      <c r="C563" s="409"/>
      <c r="D563" s="1"/>
      <c r="E563" s="1"/>
    </row>
    <row r="564" spans="1:5" ht="14.25" customHeight="1" x14ac:dyDescent="0.2">
      <c r="A564" s="1"/>
      <c r="B564" s="409"/>
      <c r="C564" s="409"/>
      <c r="D564" s="1"/>
      <c r="E564" s="1"/>
    </row>
    <row r="565" spans="1:5" ht="14.25" customHeight="1" x14ac:dyDescent="0.2">
      <c r="A565" s="1"/>
      <c r="B565" s="409"/>
      <c r="C565" s="409"/>
      <c r="D565" s="1"/>
      <c r="E565" s="1"/>
    </row>
    <row r="566" spans="1:5" ht="14.25" customHeight="1" x14ac:dyDescent="0.2">
      <c r="A566" s="1"/>
      <c r="B566" s="409"/>
      <c r="C566" s="409"/>
      <c r="D566" s="1"/>
      <c r="E566" s="1"/>
    </row>
    <row r="567" spans="1:5" ht="14.25" customHeight="1" x14ac:dyDescent="0.2">
      <c r="A567" s="1"/>
      <c r="B567" s="409"/>
      <c r="C567" s="409"/>
      <c r="D567" s="1"/>
      <c r="E567" s="1"/>
    </row>
    <row r="568" spans="1:5" ht="14.25" customHeight="1" x14ac:dyDescent="0.2">
      <c r="A568" s="1"/>
      <c r="B568" s="409"/>
      <c r="C568" s="409"/>
      <c r="D568" s="1"/>
      <c r="E568" s="1"/>
    </row>
    <row r="569" spans="1:5" ht="14.25" customHeight="1" x14ac:dyDescent="0.2">
      <c r="A569" s="1"/>
      <c r="B569" s="409"/>
      <c r="C569" s="409"/>
      <c r="D569" s="1"/>
      <c r="E569" s="1"/>
    </row>
    <row r="570" spans="1:5" ht="14.25" customHeight="1" x14ac:dyDescent="0.2">
      <c r="A570" s="1"/>
      <c r="B570" s="409"/>
      <c r="C570" s="409"/>
      <c r="D570" s="1"/>
      <c r="E570" s="1"/>
    </row>
    <row r="571" spans="1:5" ht="14.25" customHeight="1" x14ac:dyDescent="0.2">
      <c r="A571" s="1"/>
      <c r="B571" s="409"/>
      <c r="C571" s="409"/>
      <c r="D571" s="1"/>
      <c r="E571" s="1"/>
    </row>
    <row r="572" spans="1:5" ht="14.25" customHeight="1" x14ac:dyDescent="0.2">
      <c r="A572" s="1"/>
      <c r="B572" s="409"/>
      <c r="C572" s="409"/>
      <c r="D572" s="1"/>
      <c r="E572" s="1"/>
    </row>
    <row r="573" spans="1:5" ht="14.25" customHeight="1" x14ac:dyDescent="0.2">
      <c r="A573" s="1"/>
      <c r="B573" s="409"/>
      <c r="C573" s="409"/>
      <c r="D573" s="1"/>
      <c r="E573" s="1"/>
    </row>
    <row r="574" spans="1:5" ht="14.25" customHeight="1" x14ac:dyDescent="0.2">
      <c r="A574" s="1"/>
      <c r="B574" s="409"/>
      <c r="C574" s="409"/>
      <c r="D574" s="1"/>
      <c r="E574" s="1"/>
    </row>
    <row r="575" spans="1:5" ht="14.25" customHeight="1" x14ac:dyDescent="0.2">
      <c r="A575" s="1"/>
      <c r="B575" s="409"/>
      <c r="C575" s="409"/>
      <c r="D575" s="1"/>
      <c r="E575" s="1"/>
    </row>
    <row r="576" spans="1:5" ht="14.25" customHeight="1" x14ac:dyDescent="0.2">
      <c r="A576" s="1"/>
      <c r="B576" s="409"/>
      <c r="C576" s="409"/>
      <c r="D576" s="1"/>
      <c r="E576" s="1"/>
    </row>
    <row r="577" spans="1:5" ht="14.25" customHeight="1" x14ac:dyDescent="0.2">
      <c r="A577" s="1"/>
      <c r="B577" s="409"/>
      <c r="C577" s="409"/>
      <c r="D577" s="1"/>
      <c r="E577" s="1"/>
    </row>
    <row r="578" spans="1:5" ht="14.25" customHeight="1" x14ac:dyDescent="0.2">
      <c r="A578" s="1"/>
      <c r="B578" s="409"/>
      <c r="C578" s="409"/>
      <c r="D578" s="1"/>
      <c r="E578" s="1"/>
    </row>
    <row r="579" spans="1:5" ht="14.25" customHeight="1" x14ac:dyDescent="0.2">
      <c r="A579" s="1"/>
      <c r="B579" s="409"/>
      <c r="C579" s="409"/>
      <c r="D579" s="1"/>
      <c r="E579" s="1"/>
    </row>
    <row r="580" spans="1:5" ht="14.25" customHeight="1" x14ac:dyDescent="0.2">
      <c r="A580" s="1"/>
      <c r="B580" s="409"/>
      <c r="C580" s="409"/>
      <c r="D580" s="1"/>
      <c r="E580" s="1"/>
    </row>
    <row r="581" spans="1:5" ht="14.25" customHeight="1" x14ac:dyDescent="0.2">
      <c r="A581" s="1"/>
      <c r="B581" s="409"/>
      <c r="C581" s="409"/>
      <c r="D581" s="1"/>
      <c r="E581" s="1"/>
    </row>
    <row r="582" spans="1:5" ht="14.25" customHeight="1" x14ac:dyDescent="0.2">
      <c r="A582" s="1"/>
      <c r="B582" s="409"/>
      <c r="C582" s="409"/>
      <c r="D582" s="1"/>
      <c r="E582" s="1"/>
    </row>
    <row r="583" spans="1:5" ht="14.25" customHeight="1" x14ac:dyDescent="0.2">
      <c r="A583" s="1"/>
      <c r="B583" s="409"/>
      <c r="C583" s="409"/>
      <c r="D583" s="1"/>
      <c r="E583" s="1"/>
    </row>
    <row r="584" spans="1:5" ht="14.25" customHeight="1" x14ac:dyDescent="0.2">
      <c r="A584" s="1"/>
      <c r="B584" s="409"/>
      <c r="C584" s="409"/>
      <c r="D584" s="1"/>
      <c r="E584" s="1"/>
    </row>
    <row r="585" spans="1:5" ht="14.25" customHeight="1" x14ac:dyDescent="0.2">
      <c r="A585" s="1"/>
      <c r="B585" s="409"/>
      <c r="C585" s="409"/>
      <c r="D585" s="1"/>
      <c r="E585" s="1"/>
    </row>
    <row r="586" spans="1:5" ht="14.25" customHeight="1" x14ac:dyDescent="0.2">
      <c r="A586" s="1"/>
      <c r="B586" s="409"/>
      <c r="C586" s="409"/>
      <c r="D586" s="1"/>
      <c r="E586" s="1"/>
    </row>
    <row r="587" spans="1:5" ht="14.25" customHeight="1" x14ac:dyDescent="0.2">
      <c r="A587" s="1"/>
      <c r="B587" s="409"/>
      <c r="C587" s="409"/>
      <c r="D587" s="1"/>
      <c r="E587" s="1"/>
    </row>
    <row r="588" spans="1:5" ht="14.25" customHeight="1" x14ac:dyDescent="0.2">
      <c r="A588" s="1"/>
      <c r="B588" s="409"/>
      <c r="C588" s="409"/>
      <c r="D588" s="1"/>
      <c r="E588" s="1"/>
    </row>
    <row r="589" spans="1:5" ht="14.25" customHeight="1" x14ac:dyDescent="0.2">
      <c r="A589" s="1"/>
      <c r="B589" s="409"/>
      <c r="C589" s="409"/>
      <c r="D589" s="1"/>
      <c r="E589" s="1"/>
    </row>
    <row r="590" spans="1:5" ht="14.25" customHeight="1" x14ac:dyDescent="0.2">
      <c r="A590" s="1"/>
      <c r="B590" s="409"/>
      <c r="C590" s="409"/>
      <c r="D590" s="1"/>
      <c r="E590" s="1"/>
    </row>
    <row r="591" spans="1:5" ht="14.25" customHeight="1" x14ac:dyDescent="0.2">
      <c r="A591" s="1"/>
      <c r="B591" s="409"/>
      <c r="C591" s="409"/>
      <c r="D591" s="1"/>
      <c r="E591" s="1"/>
    </row>
    <row r="592" spans="1:5" ht="14.25" customHeight="1" x14ac:dyDescent="0.2">
      <c r="A592" s="1"/>
      <c r="B592" s="409"/>
      <c r="C592" s="409"/>
      <c r="D592" s="1"/>
      <c r="E592" s="1"/>
    </row>
    <row r="593" spans="1:5" ht="14.25" customHeight="1" x14ac:dyDescent="0.2">
      <c r="A593" s="1"/>
      <c r="B593" s="409"/>
      <c r="C593" s="409"/>
      <c r="D593" s="1"/>
      <c r="E593" s="1"/>
    </row>
    <row r="594" spans="1:5" ht="14.25" customHeight="1" x14ac:dyDescent="0.2">
      <c r="A594" s="1"/>
      <c r="B594" s="409"/>
      <c r="C594" s="409"/>
      <c r="D594" s="1"/>
      <c r="E594" s="1"/>
    </row>
    <row r="595" spans="1:5" ht="14.25" customHeight="1" x14ac:dyDescent="0.2">
      <c r="A595" s="1"/>
      <c r="B595" s="409"/>
      <c r="C595" s="409"/>
      <c r="D595" s="1"/>
      <c r="E595" s="1"/>
    </row>
    <row r="596" spans="1:5" ht="14.25" customHeight="1" x14ac:dyDescent="0.2">
      <c r="A596" s="1"/>
      <c r="B596" s="409"/>
      <c r="C596" s="409"/>
      <c r="D596" s="1"/>
      <c r="E596" s="1"/>
    </row>
    <row r="597" spans="1:5" ht="14.25" customHeight="1" x14ac:dyDescent="0.2">
      <c r="A597" s="1"/>
      <c r="B597" s="409"/>
      <c r="C597" s="409"/>
      <c r="D597" s="1"/>
      <c r="E597" s="1"/>
    </row>
    <row r="598" spans="1:5" ht="14.25" customHeight="1" x14ac:dyDescent="0.2">
      <c r="A598" s="1"/>
      <c r="B598" s="409"/>
      <c r="C598" s="409"/>
      <c r="D598" s="1"/>
      <c r="E598" s="1"/>
    </row>
    <row r="599" spans="1:5" ht="14.25" customHeight="1" x14ac:dyDescent="0.2">
      <c r="A599" s="1"/>
      <c r="B599" s="409"/>
      <c r="C599" s="409"/>
      <c r="D599" s="1"/>
      <c r="E599" s="1"/>
    </row>
    <row r="600" spans="1:5" ht="14.25" customHeight="1" x14ac:dyDescent="0.2">
      <c r="A600" s="1"/>
      <c r="B600" s="409"/>
      <c r="C600" s="409"/>
      <c r="D600" s="1"/>
      <c r="E600" s="1"/>
    </row>
    <row r="601" spans="1:5" ht="14.25" customHeight="1" x14ac:dyDescent="0.2">
      <c r="A601" s="1"/>
      <c r="B601" s="409"/>
      <c r="C601" s="409"/>
      <c r="D601" s="1"/>
      <c r="E601" s="1"/>
    </row>
    <row r="602" spans="1:5" ht="14.25" customHeight="1" x14ac:dyDescent="0.2">
      <c r="A602" s="1"/>
      <c r="B602" s="409"/>
      <c r="C602" s="409"/>
      <c r="D602" s="1"/>
      <c r="E602" s="1"/>
    </row>
    <row r="603" spans="1:5" ht="14.25" customHeight="1" x14ac:dyDescent="0.2">
      <c r="A603" s="1"/>
      <c r="B603" s="409"/>
      <c r="C603" s="409"/>
      <c r="D603" s="1"/>
      <c r="E603" s="1"/>
    </row>
    <row r="604" spans="1:5" ht="14.25" customHeight="1" x14ac:dyDescent="0.2">
      <c r="A604" s="1"/>
      <c r="B604" s="409"/>
      <c r="C604" s="409"/>
      <c r="D604" s="1"/>
      <c r="E604" s="1"/>
    </row>
    <row r="605" spans="1:5" ht="14.25" customHeight="1" x14ac:dyDescent="0.2">
      <c r="A605" s="1"/>
      <c r="B605" s="409"/>
      <c r="C605" s="409"/>
      <c r="D605" s="1"/>
      <c r="E605" s="1"/>
    </row>
    <row r="606" spans="1:5" ht="14.25" customHeight="1" x14ac:dyDescent="0.2">
      <c r="A606" s="1"/>
      <c r="B606" s="409"/>
      <c r="C606" s="409"/>
      <c r="D606" s="1"/>
      <c r="E606" s="1"/>
    </row>
    <row r="607" spans="1:5" ht="14.25" customHeight="1" x14ac:dyDescent="0.2">
      <c r="A607" s="1"/>
      <c r="B607" s="409"/>
      <c r="C607" s="409"/>
      <c r="D607" s="1"/>
      <c r="E607" s="1"/>
    </row>
    <row r="608" spans="1:5" ht="14.25" customHeight="1" x14ac:dyDescent="0.2">
      <c r="A608" s="1"/>
      <c r="B608" s="409"/>
      <c r="C608" s="409"/>
      <c r="D608" s="1"/>
      <c r="E608" s="1"/>
    </row>
    <row r="609" spans="1:5" ht="14.25" customHeight="1" x14ac:dyDescent="0.2">
      <c r="A609" s="1"/>
      <c r="B609" s="409"/>
      <c r="C609" s="409"/>
      <c r="D609" s="1"/>
      <c r="E609" s="1"/>
    </row>
    <row r="610" spans="1:5" ht="14.25" customHeight="1" x14ac:dyDescent="0.2">
      <c r="A610" s="1"/>
      <c r="B610" s="409"/>
      <c r="C610" s="409"/>
      <c r="D610" s="1"/>
      <c r="E610" s="1"/>
    </row>
    <row r="611" spans="1:5" ht="14.25" customHeight="1" x14ac:dyDescent="0.2">
      <c r="A611" s="1"/>
      <c r="B611" s="409"/>
      <c r="C611" s="409"/>
      <c r="D611" s="1"/>
      <c r="E611" s="1"/>
    </row>
    <row r="612" spans="1:5" ht="14.25" customHeight="1" x14ac:dyDescent="0.2">
      <c r="A612" s="1"/>
      <c r="B612" s="409"/>
      <c r="C612" s="409"/>
      <c r="D612" s="1"/>
      <c r="E612" s="1"/>
    </row>
    <row r="613" spans="1:5" ht="14.25" customHeight="1" x14ac:dyDescent="0.2">
      <c r="A613" s="1"/>
      <c r="B613" s="409"/>
      <c r="C613" s="409"/>
      <c r="D613" s="1"/>
      <c r="E613" s="1"/>
    </row>
    <row r="614" spans="1:5" ht="14.25" customHeight="1" x14ac:dyDescent="0.2">
      <c r="A614" s="1"/>
      <c r="B614" s="409"/>
      <c r="C614" s="409"/>
      <c r="D614" s="1"/>
      <c r="E614" s="1"/>
    </row>
    <row r="615" spans="1:5" ht="14.25" customHeight="1" x14ac:dyDescent="0.2">
      <c r="A615" s="1"/>
      <c r="B615" s="409"/>
      <c r="C615" s="409"/>
      <c r="D615" s="1"/>
      <c r="E615" s="1"/>
    </row>
    <row r="616" spans="1:5" ht="14.25" customHeight="1" x14ac:dyDescent="0.2">
      <c r="A616" s="1"/>
      <c r="B616" s="409"/>
      <c r="C616" s="409"/>
      <c r="D616" s="1"/>
      <c r="E616" s="1"/>
    </row>
    <row r="617" spans="1:5" ht="14.25" customHeight="1" x14ac:dyDescent="0.2">
      <c r="A617" s="1"/>
      <c r="B617" s="409"/>
      <c r="C617" s="409"/>
      <c r="D617" s="1"/>
      <c r="E617" s="1"/>
    </row>
    <row r="618" spans="1:5" ht="14.25" customHeight="1" x14ac:dyDescent="0.2">
      <c r="A618" s="1"/>
      <c r="B618" s="409"/>
      <c r="C618" s="409"/>
      <c r="D618" s="1"/>
      <c r="E618" s="1"/>
    </row>
    <row r="619" spans="1:5" ht="14.25" customHeight="1" x14ac:dyDescent="0.2">
      <c r="A619" s="1"/>
      <c r="B619" s="409"/>
      <c r="C619" s="409"/>
      <c r="D619" s="1"/>
      <c r="E619" s="1"/>
    </row>
    <row r="620" spans="1:5" ht="14.25" customHeight="1" x14ac:dyDescent="0.2">
      <c r="A620" s="1"/>
      <c r="B620" s="409"/>
      <c r="C620" s="409"/>
      <c r="D620" s="1"/>
      <c r="E620" s="1"/>
    </row>
    <row r="621" spans="1:5" ht="14.25" customHeight="1" x14ac:dyDescent="0.2">
      <c r="A621" s="1"/>
      <c r="B621" s="409"/>
      <c r="C621" s="409"/>
      <c r="D621" s="1"/>
      <c r="E621" s="1"/>
    </row>
    <row r="622" spans="1:5" ht="14.25" customHeight="1" x14ac:dyDescent="0.2">
      <c r="A622" s="1"/>
      <c r="B622" s="409"/>
      <c r="C622" s="409"/>
      <c r="D622" s="1"/>
      <c r="E622" s="1"/>
    </row>
    <row r="623" spans="1:5" ht="14.25" customHeight="1" x14ac:dyDescent="0.2">
      <c r="A623" s="1"/>
      <c r="B623" s="409"/>
      <c r="C623" s="409"/>
      <c r="D623" s="1"/>
      <c r="E623" s="1"/>
    </row>
    <row r="624" spans="1:5" ht="14.25" customHeight="1" x14ac:dyDescent="0.2">
      <c r="A624" s="1"/>
      <c r="B624" s="409"/>
      <c r="C624" s="409"/>
      <c r="D624" s="1"/>
      <c r="E624" s="1"/>
    </row>
    <row r="625" spans="1:5" ht="14.25" customHeight="1" x14ac:dyDescent="0.2">
      <c r="A625" s="1"/>
      <c r="B625" s="409"/>
      <c r="C625" s="409"/>
      <c r="D625" s="1"/>
      <c r="E625" s="1"/>
    </row>
    <row r="626" spans="1:5" ht="14.25" customHeight="1" x14ac:dyDescent="0.2">
      <c r="A626" s="1"/>
      <c r="B626" s="409"/>
      <c r="C626" s="409"/>
      <c r="D626" s="1"/>
      <c r="E626" s="1"/>
    </row>
    <row r="627" spans="1:5" ht="14.25" customHeight="1" x14ac:dyDescent="0.2">
      <c r="A627" s="1"/>
      <c r="B627" s="409"/>
      <c r="C627" s="409"/>
      <c r="D627" s="1"/>
      <c r="E627" s="1"/>
    </row>
    <row r="628" spans="1:5" ht="14.25" customHeight="1" x14ac:dyDescent="0.2">
      <c r="A628" s="1"/>
      <c r="B628" s="409"/>
      <c r="C628" s="409"/>
      <c r="D628" s="1"/>
      <c r="E628" s="1"/>
    </row>
    <row r="629" spans="1:5" ht="14.25" customHeight="1" x14ac:dyDescent="0.2">
      <c r="A629" s="1"/>
      <c r="B629" s="409"/>
      <c r="C629" s="409"/>
      <c r="D629" s="1"/>
      <c r="E629" s="1"/>
    </row>
    <row r="630" spans="1:5" ht="14.25" customHeight="1" x14ac:dyDescent="0.2">
      <c r="A630" s="1"/>
      <c r="B630" s="409"/>
      <c r="C630" s="409"/>
      <c r="D630" s="1"/>
      <c r="E630" s="1"/>
    </row>
    <row r="631" spans="1:5" ht="14.25" customHeight="1" x14ac:dyDescent="0.2">
      <c r="A631" s="1"/>
      <c r="B631" s="409"/>
      <c r="C631" s="409"/>
      <c r="D631" s="1"/>
      <c r="E631" s="1"/>
    </row>
    <row r="632" spans="1:5" ht="14.25" customHeight="1" x14ac:dyDescent="0.2">
      <c r="A632" s="1"/>
      <c r="B632" s="409"/>
      <c r="C632" s="409"/>
      <c r="D632" s="1"/>
      <c r="E632" s="1"/>
    </row>
    <row r="633" spans="1:5" ht="14.25" customHeight="1" x14ac:dyDescent="0.2">
      <c r="A633" s="1"/>
      <c r="B633" s="409"/>
      <c r="C633" s="409"/>
      <c r="D633" s="1"/>
      <c r="E633" s="1"/>
    </row>
    <row r="634" spans="1:5" ht="14.25" customHeight="1" x14ac:dyDescent="0.2">
      <c r="A634" s="1"/>
      <c r="B634" s="409"/>
      <c r="C634" s="409"/>
      <c r="D634" s="1"/>
      <c r="E634" s="1"/>
    </row>
    <row r="635" spans="1:5" ht="14.25" customHeight="1" x14ac:dyDescent="0.2">
      <c r="A635" s="1"/>
      <c r="B635" s="409"/>
      <c r="C635" s="409"/>
      <c r="D635" s="1"/>
      <c r="E635" s="1"/>
    </row>
    <row r="636" spans="1:5" ht="14.25" customHeight="1" x14ac:dyDescent="0.2">
      <c r="A636" s="1"/>
      <c r="B636" s="409"/>
      <c r="C636" s="409"/>
      <c r="D636" s="1"/>
      <c r="E636" s="1"/>
    </row>
    <row r="637" spans="1:5" ht="14.25" customHeight="1" x14ac:dyDescent="0.2">
      <c r="A637" s="1"/>
      <c r="B637" s="409"/>
      <c r="C637" s="409"/>
      <c r="D637" s="1"/>
      <c r="E637" s="1"/>
    </row>
    <row r="638" spans="1:5" ht="14.25" customHeight="1" x14ac:dyDescent="0.2">
      <c r="A638" s="1"/>
      <c r="B638" s="409"/>
      <c r="C638" s="409"/>
      <c r="D638" s="1"/>
      <c r="E638" s="1"/>
    </row>
    <row r="639" spans="1:5" ht="14.25" customHeight="1" x14ac:dyDescent="0.2">
      <c r="A639" s="1"/>
      <c r="B639" s="409"/>
      <c r="C639" s="409"/>
      <c r="D639" s="1"/>
      <c r="E639" s="1"/>
    </row>
    <row r="640" spans="1:5" ht="14.25" customHeight="1" x14ac:dyDescent="0.2">
      <c r="A640" s="1"/>
      <c r="B640" s="409"/>
      <c r="C640" s="409"/>
      <c r="D640" s="1"/>
      <c r="E640" s="1"/>
    </row>
    <row r="641" spans="1:5" ht="14.25" customHeight="1" x14ac:dyDescent="0.2">
      <c r="A641" s="1"/>
      <c r="B641" s="409"/>
      <c r="C641" s="409"/>
      <c r="D641" s="1"/>
      <c r="E641" s="1"/>
    </row>
    <row r="642" spans="1:5" ht="14.25" customHeight="1" x14ac:dyDescent="0.2">
      <c r="A642" s="1"/>
      <c r="B642" s="409"/>
      <c r="C642" s="409"/>
      <c r="D642" s="1"/>
      <c r="E642" s="1"/>
    </row>
    <row r="643" spans="1:5" ht="14.25" customHeight="1" x14ac:dyDescent="0.2">
      <c r="A643" s="1"/>
      <c r="B643" s="409"/>
      <c r="C643" s="409"/>
      <c r="D643" s="1"/>
      <c r="E643" s="1"/>
    </row>
    <row r="644" spans="1:5" ht="14.25" customHeight="1" x14ac:dyDescent="0.2">
      <c r="A644" s="1"/>
      <c r="B644" s="409"/>
      <c r="C644" s="409"/>
      <c r="D644" s="1"/>
      <c r="E644" s="1"/>
    </row>
    <row r="645" spans="1:5" ht="14.25" customHeight="1" x14ac:dyDescent="0.2">
      <c r="A645" s="1"/>
      <c r="B645" s="409"/>
      <c r="C645" s="409"/>
      <c r="D645" s="1"/>
      <c r="E645" s="1"/>
    </row>
    <row r="646" spans="1:5" ht="14.25" customHeight="1" x14ac:dyDescent="0.2">
      <c r="A646" s="1"/>
      <c r="B646" s="409"/>
      <c r="C646" s="409"/>
      <c r="D646" s="1"/>
      <c r="E646" s="1"/>
    </row>
    <row r="647" spans="1:5" ht="14.25" customHeight="1" x14ac:dyDescent="0.2">
      <c r="A647" s="1"/>
      <c r="B647" s="409"/>
      <c r="C647" s="409"/>
      <c r="D647" s="1"/>
      <c r="E647" s="1"/>
    </row>
    <row r="648" spans="1:5" ht="14.25" customHeight="1" x14ac:dyDescent="0.2">
      <c r="A648" s="1"/>
      <c r="B648" s="409"/>
      <c r="C648" s="409"/>
      <c r="D648" s="1"/>
      <c r="E648" s="1"/>
    </row>
    <row r="649" spans="1:5" ht="14.25" customHeight="1" x14ac:dyDescent="0.2">
      <c r="A649" s="1"/>
      <c r="B649" s="409"/>
      <c r="C649" s="409"/>
      <c r="D649" s="1"/>
      <c r="E649" s="1"/>
    </row>
    <row r="650" spans="1:5" ht="14.25" customHeight="1" x14ac:dyDescent="0.2">
      <c r="A650" s="1"/>
      <c r="B650" s="409"/>
      <c r="C650" s="409"/>
      <c r="D650" s="1"/>
      <c r="E650" s="1"/>
    </row>
    <row r="651" spans="1:5" ht="14.25" customHeight="1" x14ac:dyDescent="0.2">
      <c r="A651" s="1"/>
      <c r="B651" s="409"/>
      <c r="C651" s="409"/>
      <c r="D651" s="1"/>
      <c r="E651" s="1"/>
    </row>
    <row r="652" spans="1:5" ht="14.25" customHeight="1" x14ac:dyDescent="0.2">
      <c r="A652" s="1"/>
      <c r="B652" s="409"/>
      <c r="C652" s="409"/>
      <c r="D652" s="1"/>
      <c r="E652" s="1"/>
    </row>
    <row r="653" spans="1:5" ht="14.25" customHeight="1" x14ac:dyDescent="0.2">
      <c r="A653" s="1"/>
      <c r="B653" s="409"/>
      <c r="C653" s="409"/>
      <c r="D653" s="1"/>
      <c r="E653" s="1"/>
    </row>
    <row r="654" spans="1:5" ht="14.25" customHeight="1" x14ac:dyDescent="0.2">
      <c r="A654" s="1"/>
      <c r="B654" s="409"/>
      <c r="C654" s="409"/>
      <c r="D654" s="1"/>
      <c r="E654" s="1"/>
    </row>
    <row r="655" spans="1:5" ht="14.25" customHeight="1" x14ac:dyDescent="0.2">
      <c r="A655" s="1"/>
      <c r="B655" s="409"/>
      <c r="C655" s="409"/>
      <c r="D655" s="1"/>
      <c r="E655" s="1"/>
    </row>
    <row r="656" spans="1:5" ht="14.25" customHeight="1" x14ac:dyDescent="0.2">
      <c r="A656" s="1"/>
      <c r="B656" s="409"/>
      <c r="C656" s="409"/>
      <c r="D656" s="1"/>
      <c r="E656" s="1"/>
    </row>
    <row r="657" spans="1:5" ht="14.25" customHeight="1" x14ac:dyDescent="0.2">
      <c r="A657" s="1"/>
      <c r="B657" s="409"/>
      <c r="C657" s="409"/>
      <c r="D657" s="1"/>
      <c r="E657" s="1"/>
    </row>
    <row r="658" spans="1:5" ht="14.25" customHeight="1" x14ac:dyDescent="0.2">
      <c r="A658" s="1"/>
      <c r="B658" s="409"/>
      <c r="C658" s="409"/>
      <c r="D658" s="1"/>
      <c r="E658" s="1"/>
    </row>
    <row r="659" spans="1:5" ht="14.25" customHeight="1" x14ac:dyDescent="0.2">
      <c r="A659" s="1"/>
      <c r="B659" s="409"/>
      <c r="C659" s="409"/>
      <c r="D659" s="1"/>
      <c r="E659" s="1"/>
    </row>
    <row r="660" spans="1:5" ht="14.25" customHeight="1" x14ac:dyDescent="0.2">
      <c r="A660" s="1"/>
      <c r="B660" s="409"/>
      <c r="C660" s="409"/>
      <c r="D660" s="1"/>
      <c r="E660" s="1"/>
    </row>
    <row r="661" spans="1:5" ht="14.25" customHeight="1" x14ac:dyDescent="0.2">
      <c r="A661" s="1"/>
      <c r="B661" s="409"/>
      <c r="C661" s="409"/>
      <c r="D661" s="1"/>
      <c r="E661" s="1"/>
    </row>
    <row r="662" spans="1:5" ht="14.25" customHeight="1" x14ac:dyDescent="0.2">
      <c r="A662" s="1"/>
      <c r="B662" s="409"/>
      <c r="C662" s="409"/>
      <c r="D662" s="1"/>
      <c r="E662" s="1"/>
    </row>
    <row r="663" spans="1:5" ht="14.25" customHeight="1" x14ac:dyDescent="0.2">
      <c r="A663" s="1"/>
      <c r="B663" s="409"/>
      <c r="C663" s="409"/>
      <c r="D663" s="1"/>
      <c r="E663" s="1"/>
    </row>
    <row r="664" spans="1:5" ht="14.25" customHeight="1" x14ac:dyDescent="0.2">
      <c r="A664" s="1"/>
      <c r="B664" s="409"/>
      <c r="C664" s="409"/>
      <c r="D664" s="1"/>
      <c r="E664" s="1"/>
    </row>
    <row r="665" spans="1:5" ht="14.25" customHeight="1" x14ac:dyDescent="0.2">
      <c r="A665" s="1"/>
      <c r="B665" s="409"/>
      <c r="C665" s="409"/>
      <c r="D665" s="1"/>
      <c r="E665" s="1"/>
    </row>
    <row r="666" spans="1:5" ht="14.25" customHeight="1" x14ac:dyDescent="0.2">
      <c r="A666" s="1"/>
      <c r="B666" s="409"/>
      <c r="C666" s="409"/>
      <c r="D666" s="1"/>
      <c r="E666" s="1"/>
    </row>
    <row r="667" spans="1:5" ht="14.25" customHeight="1" x14ac:dyDescent="0.2">
      <c r="A667" s="1"/>
      <c r="B667" s="409"/>
      <c r="C667" s="409"/>
      <c r="D667" s="1"/>
      <c r="E667" s="1"/>
    </row>
    <row r="668" spans="1:5" ht="14.25" customHeight="1" x14ac:dyDescent="0.2">
      <c r="A668" s="1"/>
      <c r="B668" s="409"/>
      <c r="C668" s="409"/>
      <c r="D668" s="1"/>
      <c r="E668" s="1"/>
    </row>
    <row r="669" spans="1:5" ht="14.25" customHeight="1" x14ac:dyDescent="0.2">
      <c r="A669" s="1"/>
      <c r="B669" s="409"/>
      <c r="C669" s="409"/>
      <c r="D669" s="1"/>
      <c r="E669" s="1"/>
    </row>
    <row r="670" spans="1:5" ht="14.25" customHeight="1" x14ac:dyDescent="0.2">
      <c r="A670" s="1"/>
      <c r="B670" s="409"/>
      <c r="C670" s="409"/>
      <c r="D670" s="1"/>
      <c r="E670" s="1"/>
    </row>
    <row r="671" spans="1:5" ht="14.25" customHeight="1" x14ac:dyDescent="0.2">
      <c r="A671" s="1"/>
      <c r="B671" s="409"/>
      <c r="C671" s="409"/>
      <c r="D671" s="1"/>
      <c r="E671" s="1"/>
    </row>
    <row r="672" spans="1:5" ht="14.25" customHeight="1" x14ac:dyDescent="0.2">
      <c r="A672" s="1"/>
      <c r="B672" s="409"/>
      <c r="C672" s="409"/>
      <c r="D672" s="1"/>
      <c r="E672" s="1"/>
    </row>
    <row r="673" spans="1:5" ht="14.25" customHeight="1" x14ac:dyDescent="0.2">
      <c r="A673" s="1"/>
      <c r="B673" s="409"/>
      <c r="C673" s="409"/>
      <c r="D673" s="1"/>
      <c r="E673" s="1"/>
    </row>
    <row r="674" spans="1:5" ht="14.25" customHeight="1" x14ac:dyDescent="0.2">
      <c r="A674" s="1"/>
      <c r="B674" s="409"/>
      <c r="C674" s="409"/>
      <c r="D674" s="1"/>
      <c r="E674" s="1"/>
    </row>
    <row r="675" spans="1:5" ht="14.25" customHeight="1" x14ac:dyDescent="0.2">
      <c r="A675" s="1"/>
      <c r="B675" s="409"/>
      <c r="C675" s="409"/>
      <c r="D675" s="1"/>
      <c r="E675" s="1"/>
    </row>
    <row r="676" spans="1:5" ht="14.25" customHeight="1" x14ac:dyDescent="0.2">
      <c r="A676" s="1"/>
      <c r="B676" s="409"/>
      <c r="C676" s="409"/>
      <c r="D676" s="1"/>
      <c r="E676" s="1"/>
    </row>
    <row r="677" spans="1:5" ht="14.25" customHeight="1" x14ac:dyDescent="0.2">
      <c r="A677" s="1"/>
      <c r="B677" s="409"/>
      <c r="C677" s="409"/>
      <c r="D677" s="1"/>
      <c r="E677" s="1"/>
    </row>
    <row r="678" spans="1:5" ht="14.25" customHeight="1" x14ac:dyDescent="0.2">
      <c r="A678" s="1"/>
      <c r="B678" s="409"/>
      <c r="C678" s="409"/>
      <c r="D678" s="1"/>
      <c r="E678" s="1"/>
    </row>
    <row r="679" spans="1:5" ht="14.25" customHeight="1" x14ac:dyDescent="0.2">
      <c r="A679" s="1"/>
      <c r="B679" s="409"/>
      <c r="C679" s="409"/>
      <c r="D679" s="1"/>
      <c r="E679" s="1"/>
    </row>
    <row r="680" spans="1:5" ht="14.25" customHeight="1" x14ac:dyDescent="0.2">
      <c r="A680" s="1"/>
      <c r="B680" s="409"/>
      <c r="C680" s="409"/>
      <c r="D680" s="1"/>
      <c r="E680" s="1"/>
    </row>
    <row r="681" spans="1:5" ht="14.25" customHeight="1" x14ac:dyDescent="0.2">
      <c r="A681" s="1"/>
      <c r="B681" s="409"/>
      <c r="C681" s="409"/>
      <c r="D681" s="1"/>
      <c r="E681" s="1"/>
    </row>
    <row r="682" spans="1:5" ht="14.25" customHeight="1" x14ac:dyDescent="0.2">
      <c r="A682" s="1"/>
      <c r="B682" s="409"/>
      <c r="C682" s="409"/>
      <c r="D682" s="1"/>
      <c r="E682" s="1"/>
    </row>
    <row r="683" spans="1:5" ht="14.25" customHeight="1" x14ac:dyDescent="0.2">
      <c r="A683" s="1"/>
      <c r="B683" s="409"/>
      <c r="C683" s="409"/>
      <c r="D683" s="1"/>
      <c r="E683" s="1"/>
    </row>
    <row r="684" spans="1:5" ht="14.25" customHeight="1" x14ac:dyDescent="0.2">
      <c r="A684" s="1"/>
      <c r="B684" s="409"/>
      <c r="C684" s="409"/>
      <c r="D684" s="1"/>
      <c r="E684" s="1"/>
    </row>
    <row r="685" spans="1:5" ht="14.25" customHeight="1" x14ac:dyDescent="0.2">
      <c r="A685" s="1"/>
      <c r="B685" s="409"/>
      <c r="C685" s="409"/>
      <c r="D685" s="1"/>
      <c r="E685" s="1"/>
    </row>
    <row r="686" spans="1:5" ht="14.25" customHeight="1" x14ac:dyDescent="0.2">
      <c r="A686" s="1"/>
      <c r="B686" s="409"/>
      <c r="C686" s="409"/>
      <c r="D686" s="1"/>
      <c r="E686" s="1"/>
    </row>
    <row r="687" spans="1:5" ht="14.25" customHeight="1" x14ac:dyDescent="0.2">
      <c r="A687" s="1"/>
      <c r="B687" s="409"/>
      <c r="C687" s="409"/>
      <c r="D687" s="1"/>
      <c r="E687" s="1"/>
    </row>
    <row r="688" spans="1:5" ht="14.25" customHeight="1" x14ac:dyDescent="0.2">
      <c r="A688" s="1"/>
      <c r="B688" s="409"/>
      <c r="C688" s="409"/>
      <c r="D688" s="1"/>
      <c r="E688" s="1"/>
    </row>
    <row r="689" spans="1:5" ht="14.25" customHeight="1" x14ac:dyDescent="0.2">
      <c r="A689" s="1"/>
      <c r="B689" s="409"/>
      <c r="C689" s="409"/>
      <c r="D689" s="1"/>
      <c r="E689" s="1"/>
    </row>
    <row r="690" spans="1:5" ht="14.25" customHeight="1" x14ac:dyDescent="0.2">
      <c r="A690" s="1"/>
      <c r="B690" s="409"/>
      <c r="C690" s="409"/>
      <c r="D690" s="1"/>
      <c r="E690" s="1"/>
    </row>
    <row r="691" spans="1:5" ht="14.25" customHeight="1" x14ac:dyDescent="0.2">
      <c r="A691" s="1"/>
      <c r="B691" s="409"/>
      <c r="C691" s="409"/>
      <c r="D691" s="1"/>
      <c r="E691" s="1"/>
    </row>
    <row r="692" spans="1:5" ht="14.25" customHeight="1" x14ac:dyDescent="0.2">
      <c r="A692" s="1"/>
      <c r="B692" s="409"/>
      <c r="C692" s="409"/>
      <c r="D692" s="1"/>
      <c r="E692" s="1"/>
    </row>
    <row r="693" spans="1:5" ht="14.25" customHeight="1" x14ac:dyDescent="0.2">
      <c r="A693" s="1"/>
      <c r="B693" s="409"/>
      <c r="C693" s="409"/>
      <c r="D693" s="1"/>
      <c r="E693" s="1"/>
    </row>
    <row r="694" spans="1:5" ht="14.25" customHeight="1" x14ac:dyDescent="0.2">
      <c r="A694" s="1"/>
      <c r="B694" s="409"/>
      <c r="C694" s="409"/>
      <c r="D694" s="1"/>
      <c r="E694" s="1"/>
    </row>
    <row r="695" spans="1:5" ht="14.25" customHeight="1" x14ac:dyDescent="0.2">
      <c r="A695" s="1"/>
      <c r="B695" s="409"/>
      <c r="C695" s="409"/>
      <c r="D695" s="1"/>
      <c r="E695" s="1"/>
    </row>
    <row r="696" spans="1:5" ht="14.25" customHeight="1" x14ac:dyDescent="0.2">
      <c r="A696" s="1"/>
      <c r="B696" s="409"/>
      <c r="C696" s="409"/>
      <c r="D696" s="1"/>
      <c r="E696" s="1"/>
    </row>
    <row r="697" spans="1:5" ht="14.25" customHeight="1" x14ac:dyDescent="0.2">
      <c r="A697" s="1"/>
      <c r="B697" s="409"/>
      <c r="C697" s="409"/>
      <c r="D697" s="1"/>
      <c r="E697" s="1"/>
    </row>
    <row r="698" spans="1:5" ht="14.25" customHeight="1" x14ac:dyDescent="0.2">
      <c r="A698" s="1"/>
      <c r="B698" s="409"/>
      <c r="C698" s="409"/>
      <c r="D698" s="1"/>
      <c r="E698" s="1"/>
    </row>
    <row r="699" spans="1:5" ht="14.25" customHeight="1" x14ac:dyDescent="0.2">
      <c r="A699" s="1"/>
      <c r="B699" s="409"/>
      <c r="C699" s="409"/>
      <c r="D699" s="1"/>
      <c r="E699" s="1"/>
    </row>
    <row r="700" spans="1:5" ht="14.25" customHeight="1" x14ac:dyDescent="0.2">
      <c r="A700" s="1"/>
      <c r="B700" s="409"/>
      <c r="C700" s="409"/>
      <c r="D700" s="1"/>
      <c r="E700" s="1"/>
    </row>
    <row r="701" spans="1:5" ht="14.25" customHeight="1" x14ac:dyDescent="0.2">
      <c r="A701" s="1"/>
      <c r="B701" s="409"/>
      <c r="C701" s="409"/>
      <c r="D701" s="1"/>
      <c r="E701" s="1"/>
    </row>
    <row r="702" spans="1:5" ht="14.25" customHeight="1" x14ac:dyDescent="0.2">
      <c r="A702" s="1"/>
      <c r="B702" s="409"/>
      <c r="C702" s="409"/>
      <c r="D702" s="1"/>
      <c r="E702" s="1"/>
    </row>
    <row r="703" spans="1:5" ht="14.25" customHeight="1" x14ac:dyDescent="0.2">
      <c r="A703" s="1"/>
      <c r="B703" s="409"/>
      <c r="C703" s="409"/>
      <c r="D703" s="1"/>
      <c r="E703" s="1"/>
    </row>
    <row r="704" spans="1:5" ht="14.25" customHeight="1" x14ac:dyDescent="0.2">
      <c r="A704" s="1"/>
      <c r="B704" s="409"/>
      <c r="C704" s="409"/>
      <c r="D704" s="1"/>
      <c r="E704" s="1"/>
    </row>
    <row r="705" spans="1:5" ht="14.25" customHeight="1" x14ac:dyDescent="0.2">
      <c r="A705" s="1"/>
      <c r="B705" s="409"/>
      <c r="C705" s="409"/>
      <c r="D705" s="1"/>
      <c r="E705" s="1"/>
    </row>
    <row r="706" spans="1:5" ht="14.25" customHeight="1" x14ac:dyDescent="0.2">
      <c r="A706" s="1"/>
      <c r="B706" s="409"/>
      <c r="C706" s="409"/>
      <c r="D706" s="1"/>
      <c r="E706" s="1"/>
    </row>
    <row r="707" spans="1:5" ht="14.25" customHeight="1" x14ac:dyDescent="0.2">
      <c r="A707" s="1"/>
      <c r="B707" s="409"/>
      <c r="C707" s="409"/>
      <c r="D707" s="1"/>
      <c r="E707" s="1"/>
    </row>
    <row r="708" spans="1:5" ht="14.25" customHeight="1" x14ac:dyDescent="0.2">
      <c r="A708" s="1"/>
      <c r="B708" s="409"/>
      <c r="C708" s="409"/>
      <c r="D708" s="1"/>
      <c r="E708" s="1"/>
    </row>
    <row r="709" spans="1:5" ht="14.25" customHeight="1" x14ac:dyDescent="0.2">
      <c r="A709" s="1"/>
      <c r="B709" s="409"/>
      <c r="C709" s="409"/>
      <c r="D709" s="1"/>
      <c r="E709" s="1"/>
    </row>
    <row r="710" spans="1:5" ht="14.25" customHeight="1" x14ac:dyDescent="0.2">
      <c r="A710" s="1"/>
      <c r="B710" s="409"/>
      <c r="C710" s="409"/>
      <c r="D710" s="1"/>
      <c r="E710" s="1"/>
    </row>
    <row r="711" spans="1:5" ht="14.25" customHeight="1" x14ac:dyDescent="0.2">
      <c r="A711" s="1"/>
      <c r="B711" s="409"/>
      <c r="C711" s="409"/>
      <c r="D711" s="1"/>
      <c r="E711" s="1"/>
    </row>
    <row r="712" spans="1:5" ht="14.25" customHeight="1" x14ac:dyDescent="0.2">
      <c r="A712" s="1"/>
      <c r="B712" s="409"/>
      <c r="C712" s="409"/>
      <c r="D712" s="1"/>
      <c r="E712" s="1"/>
    </row>
    <row r="713" spans="1:5" ht="14.25" customHeight="1" x14ac:dyDescent="0.2">
      <c r="A713" s="1"/>
      <c r="B713" s="409"/>
      <c r="C713" s="409"/>
      <c r="D713" s="1"/>
      <c r="E713" s="1"/>
    </row>
    <row r="714" spans="1:5" ht="14.25" customHeight="1" x14ac:dyDescent="0.2">
      <c r="A714" s="1"/>
      <c r="B714" s="409"/>
      <c r="C714" s="409"/>
      <c r="D714" s="1"/>
      <c r="E714" s="1"/>
    </row>
    <row r="715" spans="1:5" ht="14.25" customHeight="1" x14ac:dyDescent="0.2">
      <c r="A715" s="1"/>
      <c r="B715" s="409"/>
      <c r="C715" s="409"/>
      <c r="D715" s="1"/>
      <c r="E715" s="1"/>
    </row>
    <row r="716" spans="1:5" ht="14.25" customHeight="1" x14ac:dyDescent="0.2">
      <c r="A716" s="1"/>
      <c r="B716" s="409"/>
      <c r="C716" s="409"/>
      <c r="D716" s="1"/>
      <c r="E716" s="1"/>
    </row>
    <row r="717" spans="1:5" ht="14.25" customHeight="1" x14ac:dyDescent="0.2">
      <c r="A717" s="1"/>
      <c r="B717" s="409"/>
      <c r="C717" s="409"/>
      <c r="D717" s="1"/>
      <c r="E717" s="1"/>
    </row>
    <row r="718" spans="1:5" ht="14.25" customHeight="1" x14ac:dyDescent="0.2">
      <c r="A718" s="1"/>
      <c r="B718" s="409"/>
      <c r="C718" s="409"/>
      <c r="D718" s="1"/>
      <c r="E718" s="1"/>
    </row>
    <row r="719" spans="1:5" ht="14.25" customHeight="1" x14ac:dyDescent="0.2">
      <c r="A719" s="1"/>
      <c r="B719" s="409"/>
      <c r="C719" s="409"/>
      <c r="D719" s="1"/>
      <c r="E719" s="1"/>
    </row>
    <row r="720" spans="1:5" ht="14.25" customHeight="1" x14ac:dyDescent="0.2">
      <c r="A720" s="1"/>
      <c r="B720" s="409"/>
      <c r="C720" s="409"/>
      <c r="D720" s="1"/>
      <c r="E720" s="1"/>
    </row>
    <row r="721" spans="1:5" ht="14.25" customHeight="1" x14ac:dyDescent="0.2">
      <c r="A721" s="1"/>
      <c r="B721" s="409"/>
      <c r="C721" s="409"/>
      <c r="D721" s="1"/>
      <c r="E721" s="1"/>
    </row>
    <row r="722" spans="1:5" ht="14.25" customHeight="1" x14ac:dyDescent="0.2">
      <c r="A722" s="1"/>
      <c r="B722" s="409"/>
      <c r="C722" s="409"/>
      <c r="D722" s="1"/>
      <c r="E722" s="1"/>
    </row>
    <row r="723" spans="1:5" ht="14.25" customHeight="1" x14ac:dyDescent="0.2">
      <c r="A723" s="1"/>
      <c r="B723" s="409"/>
      <c r="C723" s="409"/>
      <c r="D723" s="1"/>
      <c r="E723" s="1"/>
    </row>
    <row r="724" spans="1:5" ht="14.25" customHeight="1" x14ac:dyDescent="0.2">
      <c r="A724" s="1"/>
      <c r="B724" s="409"/>
      <c r="C724" s="409"/>
      <c r="D724" s="1"/>
      <c r="E724" s="1"/>
    </row>
    <row r="725" spans="1:5" ht="14.25" customHeight="1" x14ac:dyDescent="0.2">
      <c r="A725" s="1"/>
      <c r="B725" s="409"/>
      <c r="C725" s="409"/>
      <c r="D725" s="1"/>
      <c r="E725" s="1"/>
    </row>
    <row r="726" spans="1:5" ht="14.25" customHeight="1" x14ac:dyDescent="0.2">
      <c r="A726" s="1"/>
      <c r="B726" s="409"/>
      <c r="C726" s="409"/>
      <c r="D726" s="1"/>
      <c r="E726" s="1"/>
    </row>
    <row r="727" spans="1:5" ht="14.25" customHeight="1" x14ac:dyDescent="0.2">
      <c r="A727" s="1"/>
      <c r="B727" s="409"/>
      <c r="C727" s="409"/>
      <c r="D727" s="1"/>
      <c r="E727" s="1"/>
    </row>
    <row r="728" spans="1:5" ht="14.25" customHeight="1" x14ac:dyDescent="0.2">
      <c r="A728" s="1"/>
      <c r="B728" s="409"/>
      <c r="C728" s="409"/>
      <c r="D728" s="1"/>
      <c r="E728" s="1"/>
    </row>
    <row r="729" spans="1:5" ht="14.25" customHeight="1" x14ac:dyDescent="0.2">
      <c r="A729" s="1"/>
      <c r="B729" s="409"/>
      <c r="C729" s="409"/>
      <c r="D729" s="1"/>
      <c r="E729" s="1"/>
    </row>
    <row r="730" spans="1:5" ht="14.25" customHeight="1" x14ac:dyDescent="0.2">
      <c r="A730" s="1"/>
      <c r="B730" s="409"/>
      <c r="C730" s="409"/>
      <c r="D730" s="1"/>
      <c r="E730" s="1"/>
    </row>
    <row r="731" spans="1:5" ht="14.25" customHeight="1" x14ac:dyDescent="0.2">
      <c r="A731" s="1"/>
      <c r="B731" s="409"/>
      <c r="C731" s="409"/>
      <c r="D731" s="1"/>
      <c r="E731" s="1"/>
    </row>
    <row r="732" spans="1:5" ht="14.25" customHeight="1" x14ac:dyDescent="0.2">
      <c r="A732" s="1"/>
      <c r="B732" s="409"/>
      <c r="C732" s="409"/>
      <c r="D732" s="1"/>
      <c r="E732" s="1"/>
    </row>
    <row r="733" spans="1:5" ht="14.25" customHeight="1" x14ac:dyDescent="0.2">
      <c r="A733" s="1"/>
      <c r="B733" s="409"/>
      <c r="C733" s="409"/>
      <c r="D733" s="1"/>
      <c r="E733" s="1"/>
    </row>
    <row r="734" spans="1:5" ht="14.25" customHeight="1" x14ac:dyDescent="0.2">
      <c r="A734" s="1"/>
      <c r="B734" s="409"/>
      <c r="C734" s="409"/>
      <c r="D734" s="1"/>
      <c r="E734" s="1"/>
    </row>
    <row r="735" spans="1:5" ht="14.25" customHeight="1" x14ac:dyDescent="0.2">
      <c r="A735" s="1"/>
      <c r="B735" s="409"/>
      <c r="C735" s="409"/>
      <c r="D735" s="1"/>
      <c r="E735" s="1"/>
    </row>
    <row r="736" spans="1:5" ht="14.25" customHeight="1" x14ac:dyDescent="0.2">
      <c r="A736" s="1"/>
      <c r="B736" s="409"/>
      <c r="C736" s="409"/>
      <c r="D736" s="1"/>
      <c r="E736" s="1"/>
    </row>
    <row r="737" spans="1:5" ht="14.25" customHeight="1" x14ac:dyDescent="0.2">
      <c r="A737" s="1"/>
      <c r="B737" s="409"/>
      <c r="C737" s="409"/>
      <c r="D737" s="1"/>
      <c r="E737" s="1"/>
    </row>
    <row r="738" spans="1:5" ht="14.25" customHeight="1" x14ac:dyDescent="0.2">
      <c r="A738" s="1"/>
      <c r="B738" s="409"/>
      <c r="C738" s="409"/>
      <c r="D738" s="1"/>
      <c r="E738" s="1"/>
    </row>
    <row r="739" spans="1:5" ht="14.25" customHeight="1" x14ac:dyDescent="0.2">
      <c r="A739" s="1"/>
      <c r="B739" s="409"/>
      <c r="C739" s="409"/>
      <c r="D739" s="1"/>
      <c r="E739" s="1"/>
    </row>
    <row r="740" spans="1:5" ht="14.25" customHeight="1" x14ac:dyDescent="0.2">
      <c r="A740" s="1"/>
      <c r="B740" s="409"/>
      <c r="C740" s="409"/>
      <c r="D740" s="1"/>
      <c r="E740" s="1"/>
    </row>
    <row r="741" spans="1:5" ht="14.25" customHeight="1" x14ac:dyDescent="0.2">
      <c r="A741" s="1"/>
      <c r="B741" s="409"/>
      <c r="C741" s="409"/>
      <c r="D741" s="1"/>
      <c r="E741" s="1"/>
    </row>
    <row r="742" spans="1:5" ht="14.25" customHeight="1" x14ac:dyDescent="0.2">
      <c r="A742" s="1"/>
      <c r="B742" s="409"/>
      <c r="C742" s="409"/>
      <c r="D742" s="1"/>
      <c r="E742" s="1"/>
    </row>
    <row r="743" spans="1:5" ht="14.25" customHeight="1" x14ac:dyDescent="0.2">
      <c r="A743" s="1"/>
      <c r="B743" s="409"/>
      <c r="C743" s="409"/>
      <c r="D743" s="1"/>
      <c r="E743" s="1"/>
    </row>
    <row r="744" spans="1:5" ht="14.25" customHeight="1" x14ac:dyDescent="0.2">
      <c r="A744" s="1"/>
      <c r="B744" s="409"/>
      <c r="C744" s="409"/>
      <c r="D744" s="1"/>
      <c r="E744" s="1"/>
    </row>
    <row r="745" spans="1:5" ht="14.25" customHeight="1" x14ac:dyDescent="0.2">
      <c r="A745" s="1"/>
      <c r="B745" s="409"/>
      <c r="C745" s="409"/>
      <c r="D745" s="1"/>
      <c r="E745" s="1"/>
    </row>
    <row r="746" spans="1:5" ht="14.25" customHeight="1" x14ac:dyDescent="0.2">
      <c r="A746" s="1"/>
      <c r="B746" s="409"/>
      <c r="C746" s="409"/>
      <c r="D746" s="1"/>
      <c r="E746" s="1"/>
    </row>
    <row r="747" spans="1:5" ht="14.25" customHeight="1" x14ac:dyDescent="0.2">
      <c r="A747" s="1"/>
      <c r="B747" s="409"/>
      <c r="C747" s="409"/>
      <c r="D747" s="1"/>
      <c r="E747" s="1"/>
    </row>
    <row r="748" spans="1:5" ht="14.25" customHeight="1" x14ac:dyDescent="0.2">
      <c r="A748" s="1"/>
      <c r="B748" s="409"/>
      <c r="C748" s="409"/>
      <c r="D748" s="1"/>
      <c r="E748" s="1"/>
    </row>
    <row r="749" spans="1:5" ht="14.25" customHeight="1" x14ac:dyDescent="0.2">
      <c r="A749" s="1"/>
      <c r="B749" s="409"/>
      <c r="C749" s="409"/>
      <c r="D749" s="1"/>
      <c r="E749" s="1"/>
    </row>
    <row r="750" spans="1:5" ht="14.25" customHeight="1" x14ac:dyDescent="0.2">
      <c r="A750" s="1"/>
      <c r="B750" s="409"/>
      <c r="C750" s="409"/>
      <c r="D750" s="1"/>
      <c r="E750" s="1"/>
    </row>
    <row r="751" spans="1:5" ht="14.25" customHeight="1" x14ac:dyDescent="0.2">
      <c r="A751" s="1"/>
      <c r="B751" s="409"/>
      <c r="C751" s="409"/>
      <c r="D751" s="1"/>
      <c r="E751" s="1"/>
    </row>
    <row r="752" spans="1:5" ht="14.25" customHeight="1" x14ac:dyDescent="0.2">
      <c r="A752" s="1"/>
      <c r="B752" s="409"/>
      <c r="C752" s="409"/>
      <c r="D752" s="1"/>
      <c r="E752" s="1"/>
    </row>
    <row r="753" spans="1:5" ht="14.25" customHeight="1" x14ac:dyDescent="0.2">
      <c r="A753" s="1"/>
      <c r="B753" s="409"/>
      <c r="C753" s="409"/>
      <c r="D753" s="1"/>
      <c r="E753" s="1"/>
    </row>
    <row r="754" spans="1:5" ht="14.25" customHeight="1" x14ac:dyDescent="0.2">
      <c r="A754" s="1"/>
      <c r="B754" s="409"/>
      <c r="C754" s="409"/>
      <c r="D754" s="1"/>
      <c r="E754" s="1"/>
    </row>
    <row r="755" spans="1:5" ht="14.25" customHeight="1" x14ac:dyDescent="0.2">
      <c r="A755" s="1"/>
      <c r="B755" s="409"/>
      <c r="C755" s="409"/>
      <c r="D755" s="1"/>
      <c r="E755" s="1"/>
    </row>
    <row r="756" spans="1:5" ht="14.25" customHeight="1" x14ac:dyDescent="0.2">
      <c r="A756" s="1"/>
      <c r="B756" s="409"/>
      <c r="C756" s="409"/>
      <c r="D756" s="1"/>
      <c r="E756" s="1"/>
    </row>
    <row r="757" spans="1:5" ht="14.25" customHeight="1" x14ac:dyDescent="0.2">
      <c r="A757" s="1"/>
      <c r="B757" s="409"/>
      <c r="C757" s="409"/>
      <c r="D757" s="1"/>
      <c r="E757" s="1"/>
    </row>
    <row r="758" spans="1:5" ht="14.25" customHeight="1" x14ac:dyDescent="0.2">
      <c r="A758" s="1"/>
      <c r="B758" s="409"/>
      <c r="C758" s="409"/>
      <c r="D758" s="1"/>
      <c r="E758" s="1"/>
    </row>
    <row r="759" spans="1:5" ht="14.25" customHeight="1" x14ac:dyDescent="0.2">
      <c r="A759" s="1"/>
      <c r="B759" s="409"/>
      <c r="C759" s="409"/>
      <c r="D759" s="1"/>
      <c r="E759" s="1"/>
    </row>
    <row r="760" spans="1:5" ht="14.25" customHeight="1" x14ac:dyDescent="0.2">
      <c r="A760" s="1"/>
      <c r="B760" s="409"/>
      <c r="C760" s="409"/>
      <c r="D760" s="1"/>
      <c r="E760" s="1"/>
    </row>
    <row r="761" spans="1:5" ht="14.25" customHeight="1" x14ac:dyDescent="0.2">
      <c r="A761" s="1"/>
      <c r="B761" s="409"/>
      <c r="C761" s="409"/>
      <c r="D761" s="1"/>
      <c r="E761" s="1"/>
    </row>
    <row r="762" spans="1:5" ht="14.25" customHeight="1" x14ac:dyDescent="0.2">
      <c r="A762" s="1"/>
      <c r="B762" s="409"/>
      <c r="C762" s="409"/>
      <c r="D762" s="1"/>
      <c r="E762" s="1"/>
    </row>
    <row r="763" spans="1:5" ht="14.25" customHeight="1" x14ac:dyDescent="0.2">
      <c r="A763" s="1"/>
      <c r="B763" s="409"/>
      <c r="C763" s="409"/>
      <c r="D763" s="1"/>
      <c r="E763" s="1"/>
    </row>
    <row r="764" spans="1:5" ht="14.25" customHeight="1" x14ac:dyDescent="0.2">
      <c r="A764" s="1"/>
      <c r="B764" s="409"/>
      <c r="C764" s="409"/>
      <c r="D764" s="1"/>
      <c r="E764" s="1"/>
    </row>
    <row r="765" spans="1:5" ht="14.25" customHeight="1" x14ac:dyDescent="0.2">
      <c r="A765" s="1"/>
      <c r="B765" s="409"/>
      <c r="C765" s="409"/>
      <c r="D765" s="1"/>
      <c r="E765" s="1"/>
    </row>
    <row r="766" spans="1:5" ht="14.25" customHeight="1" x14ac:dyDescent="0.2">
      <c r="A766" s="1"/>
      <c r="B766" s="409"/>
      <c r="C766" s="409"/>
      <c r="D766" s="1"/>
      <c r="E766" s="1"/>
    </row>
    <row r="767" spans="1:5" ht="14.25" customHeight="1" x14ac:dyDescent="0.2">
      <c r="A767" s="1"/>
      <c r="B767" s="409"/>
      <c r="C767" s="409"/>
      <c r="D767" s="1"/>
      <c r="E767" s="1"/>
    </row>
    <row r="768" spans="1:5" ht="14.25" customHeight="1" x14ac:dyDescent="0.2">
      <c r="A768" s="1"/>
      <c r="B768" s="409"/>
      <c r="C768" s="409"/>
      <c r="D768" s="1"/>
      <c r="E768" s="1"/>
    </row>
    <row r="769" spans="1:5" ht="14.25" customHeight="1" x14ac:dyDescent="0.2">
      <c r="A769" s="1"/>
      <c r="B769" s="409"/>
      <c r="C769" s="409"/>
      <c r="D769" s="1"/>
      <c r="E769" s="1"/>
    </row>
    <row r="770" spans="1:5" ht="14.25" customHeight="1" x14ac:dyDescent="0.2">
      <c r="A770" s="1"/>
      <c r="B770" s="409"/>
      <c r="C770" s="409"/>
      <c r="D770" s="1"/>
      <c r="E770" s="1"/>
    </row>
    <row r="771" spans="1:5" ht="14.25" customHeight="1" x14ac:dyDescent="0.2">
      <c r="A771" s="1"/>
      <c r="B771" s="409"/>
      <c r="C771" s="409"/>
      <c r="D771" s="1"/>
      <c r="E771" s="1"/>
    </row>
    <row r="772" spans="1:5" ht="14.25" customHeight="1" x14ac:dyDescent="0.2">
      <c r="A772" s="1"/>
      <c r="B772" s="409"/>
      <c r="C772" s="409"/>
      <c r="D772" s="1"/>
      <c r="E772" s="1"/>
    </row>
    <row r="773" spans="1:5" ht="14.25" customHeight="1" x14ac:dyDescent="0.2">
      <c r="A773" s="1"/>
      <c r="B773" s="409"/>
      <c r="C773" s="409"/>
      <c r="D773" s="1"/>
      <c r="E773" s="1"/>
    </row>
    <row r="774" spans="1:5" ht="14.25" customHeight="1" x14ac:dyDescent="0.2">
      <c r="A774" s="1"/>
      <c r="B774" s="409"/>
      <c r="C774" s="409"/>
      <c r="D774" s="1"/>
      <c r="E774" s="1"/>
    </row>
    <row r="775" spans="1:5" ht="14.25" customHeight="1" x14ac:dyDescent="0.2">
      <c r="A775" s="1"/>
      <c r="B775" s="409"/>
      <c r="C775" s="409"/>
      <c r="D775" s="1"/>
      <c r="E775" s="1"/>
    </row>
    <row r="776" spans="1:5" ht="14.25" customHeight="1" x14ac:dyDescent="0.2">
      <c r="A776" s="1"/>
      <c r="B776" s="409"/>
      <c r="C776" s="409"/>
      <c r="D776" s="1"/>
      <c r="E776" s="1"/>
    </row>
    <row r="777" spans="1:5" ht="14.25" customHeight="1" x14ac:dyDescent="0.2">
      <c r="A777" s="1"/>
      <c r="B777" s="409"/>
      <c r="C777" s="409"/>
      <c r="D777" s="1"/>
      <c r="E777" s="1"/>
    </row>
    <row r="778" spans="1:5" ht="14.25" customHeight="1" x14ac:dyDescent="0.2">
      <c r="A778" s="1"/>
      <c r="B778" s="409"/>
      <c r="C778" s="409"/>
      <c r="D778" s="1"/>
      <c r="E778" s="1"/>
    </row>
    <row r="779" spans="1:5" ht="14.25" customHeight="1" x14ac:dyDescent="0.2">
      <c r="A779" s="1"/>
      <c r="B779" s="409"/>
      <c r="C779" s="409"/>
      <c r="D779" s="1"/>
      <c r="E779" s="1"/>
    </row>
    <row r="780" spans="1:5" ht="14.25" customHeight="1" x14ac:dyDescent="0.2">
      <c r="A780" s="1"/>
      <c r="B780" s="409"/>
      <c r="C780" s="409"/>
      <c r="D780" s="1"/>
      <c r="E780" s="1"/>
    </row>
    <row r="781" spans="1:5" ht="14.25" customHeight="1" x14ac:dyDescent="0.2">
      <c r="A781" s="1"/>
      <c r="B781" s="409"/>
      <c r="C781" s="409"/>
      <c r="D781" s="1"/>
      <c r="E781" s="1"/>
    </row>
    <row r="782" spans="1:5" ht="14.25" customHeight="1" x14ac:dyDescent="0.2">
      <c r="A782" s="1"/>
      <c r="B782" s="409"/>
      <c r="C782" s="409"/>
      <c r="D782" s="1"/>
      <c r="E782" s="1"/>
    </row>
    <row r="783" spans="1:5" ht="14.25" customHeight="1" x14ac:dyDescent="0.2">
      <c r="A783" s="1"/>
      <c r="B783" s="409"/>
      <c r="C783" s="409"/>
      <c r="D783" s="1"/>
      <c r="E783" s="1"/>
    </row>
    <row r="784" spans="1:5" ht="14.25" customHeight="1" x14ac:dyDescent="0.2">
      <c r="A784" s="1"/>
      <c r="B784" s="409"/>
      <c r="C784" s="409"/>
      <c r="D784" s="1"/>
      <c r="E784" s="1"/>
    </row>
    <row r="785" spans="1:5" ht="14.25" customHeight="1" x14ac:dyDescent="0.2">
      <c r="A785" s="1"/>
      <c r="B785" s="409"/>
      <c r="C785" s="409"/>
      <c r="D785" s="1"/>
      <c r="E785" s="1"/>
    </row>
    <row r="786" spans="1:5" ht="14.25" customHeight="1" x14ac:dyDescent="0.2">
      <c r="A786" s="1"/>
      <c r="B786" s="409"/>
      <c r="C786" s="409"/>
      <c r="D786" s="1"/>
      <c r="E786" s="1"/>
    </row>
    <row r="787" spans="1:5" ht="14.25" customHeight="1" x14ac:dyDescent="0.2">
      <c r="A787" s="1"/>
      <c r="B787" s="409"/>
      <c r="C787" s="409"/>
      <c r="D787" s="1"/>
      <c r="E787" s="1"/>
    </row>
    <row r="788" spans="1:5" ht="14.25" customHeight="1" x14ac:dyDescent="0.2">
      <c r="A788" s="1"/>
      <c r="B788" s="409"/>
      <c r="C788" s="409"/>
      <c r="D788" s="1"/>
      <c r="E788" s="1"/>
    </row>
    <row r="789" spans="1:5" ht="14.25" customHeight="1" x14ac:dyDescent="0.2">
      <c r="A789" s="1"/>
      <c r="B789" s="409"/>
      <c r="C789" s="409"/>
      <c r="D789" s="1"/>
      <c r="E789" s="1"/>
    </row>
    <row r="790" spans="1:5" ht="14.25" customHeight="1" x14ac:dyDescent="0.2">
      <c r="A790" s="1"/>
      <c r="B790" s="409"/>
      <c r="C790" s="409"/>
      <c r="D790" s="1"/>
      <c r="E790" s="1"/>
    </row>
    <row r="791" spans="1:5" ht="14.25" customHeight="1" x14ac:dyDescent="0.2">
      <c r="A791" s="1"/>
      <c r="B791" s="409"/>
      <c r="C791" s="409"/>
      <c r="D791" s="1"/>
      <c r="E791" s="1"/>
    </row>
    <row r="792" spans="1:5" ht="14.25" customHeight="1" x14ac:dyDescent="0.2">
      <c r="A792" s="1"/>
      <c r="B792" s="409"/>
      <c r="C792" s="409"/>
      <c r="D792" s="1"/>
      <c r="E792" s="1"/>
    </row>
    <row r="793" spans="1:5" ht="14.25" customHeight="1" x14ac:dyDescent="0.2">
      <c r="A793" s="1"/>
      <c r="B793" s="409"/>
      <c r="C793" s="409"/>
      <c r="D793" s="1"/>
      <c r="E793" s="1"/>
    </row>
    <row r="794" spans="1:5" ht="14.25" customHeight="1" x14ac:dyDescent="0.2">
      <c r="A794" s="1"/>
      <c r="B794" s="409"/>
      <c r="C794" s="409"/>
      <c r="D794" s="1"/>
      <c r="E794" s="1"/>
    </row>
    <row r="795" spans="1:5" ht="14.25" customHeight="1" x14ac:dyDescent="0.2">
      <c r="A795" s="1"/>
      <c r="B795" s="409"/>
      <c r="C795" s="409"/>
      <c r="D795" s="1"/>
      <c r="E795" s="1"/>
    </row>
    <row r="796" spans="1:5" ht="14.25" customHeight="1" x14ac:dyDescent="0.2">
      <c r="A796" s="1"/>
      <c r="B796" s="409"/>
      <c r="C796" s="409"/>
      <c r="D796" s="1"/>
      <c r="E796" s="1"/>
    </row>
    <row r="797" spans="1:5" ht="14.25" customHeight="1" x14ac:dyDescent="0.2">
      <c r="A797" s="1"/>
      <c r="B797" s="409"/>
      <c r="C797" s="409"/>
      <c r="D797" s="1"/>
      <c r="E797" s="1"/>
    </row>
    <row r="798" spans="1:5" ht="14.25" customHeight="1" x14ac:dyDescent="0.2">
      <c r="A798" s="1"/>
      <c r="B798" s="409"/>
      <c r="C798" s="409"/>
      <c r="D798" s="1"/>
      <c r="E798" s="1"/>
    </row>
    <row r="799" spans="1:5" ht="14.25" customHeight="1" x14ac:dyDescent="0.2">
      <c r="A799" s="1"/>
      <c r="B799" s="409"/>
      <c r="C799" s="409"/>
      <c r="D799" s="1"/>
      <c r="E799" s="1"/>
    </row>
    <row r="800" spans="1:5" ht="14.25" customHeight="1" x14ac:dyDescent="0.2">
      <c r="A800" s="1"/>
      <c r="B800" s="409"/>
      <c r="C800" s="409"/>
      <c r="D800" s="1"/>
      <c r="E800" s="1"/>
    </row>
    <row r="801" spans="1:5" ht="14.25" customHeight="1" x14ac:dyDescent="0.2">
      <c r="A801" s="1"/>
      <c r="B801" s="409"/>
      <c r="C801" s="409"/>
      <c r="D801" s="1"/>
      <c r="E801" s="1"/>
    </row>
    <row r="802" spans="1:5" ht="14.25" customHeight="1" x14ac:dyDescent="0.2">
      <c r="A802" s="1"/>
      <c r="B802" s="409"/>
      <c r="C802" s="409"/>
      <c r="D802" s="1"/>
      <c r="E802" s="1"/>
    </row>
    <row r="803" spans="1:5" ht="14.25" customHeight="1" x14ac:dyDescent="0.2">
      <c r="A803" s="1"/>
      <c r="B803" s="409"/>
      <c r="C803" s="409"/>
      <c r="D803" s="1"/>
      <c r="E803" s="1"/>
    </row>
    <row r="804" spans="1:5" ht="14.25" customHeight="1" x14ac:dyDescent="0.2">
      <c r="A804" s="1"/>
      <c r="B804" s="409"/>
      <c r="C804" s="409"/>
      <c r="D804" s="1"/>
      <c r="E804" s="1"/>
    </row>
    <row r="805" spans="1:5" ht="14.25" customHeight="1" x14ac:dyDescent="0.2">
      <c r="A805" s="1"/>
      <c r="B805" s="409"/>
      <c r="C805" s="409"/>
      <c r="D805" s="1"/>
      <c r="E805" s="1"/>
    </row>
    <row r="806" spans="1:5" ht="14.25" customHeight="1" x14ac:dyDescent="0.2">
      <c r="A806" s="1"/>
      <c r="B806" s="409"/>
      <c r="C806" s="409"/>
      <c r="D806" s="1"/>
      <c r="E806" s="1"/>
    </row>
    <row r="807" spans="1:5" ht="14.25" customHeight="1" x14ac:dyDescent="0.2">
      <c r="A807" s="1"/>
      <c r="B807" s="409"/>
      <c r="C807" s="409"/>
      <c r="D807" s="1"/>
      <c r="E807" s="1"/>
    </row>
    <row r="808" spans="1:5" ht="14.25" customHeight="1" x14ac:dyDescent="0.2">
      <c r="A808" s="1"/>
      <c r="B808" s="409"/>
      <c r="C808" s="409"/>
      <c r="D808" s="1"/>
      <c r="E808" s="1"/>
    </row>
    <row r="809" spans="1:5" ht="14.25" customHeight="1" x14ac:dyDescent="0.2">
      <c r="A809" s="1"/>
      <c r="B809" s="409"/>
      <c r="C809" s="409"/>
      <c r="D809" s="1"/>
      <c r="E809" s="1"/>
    </row>
    <row r="810" spans="1:5" ht="14.25" customHeight="1" x14ac:dyDescent="0.2">
      <c r="A810" s="1"/>
      <c r="B810" s="409"/>
      <c r="C810" s="409"/>
      <c r="D810" s="1"/>
      <c r="E810" s="1"/>
    </row>
    <row r="811" spans="1:5" ht="14.25" customHeight="1" x14ac:dyDescent="0.2">
      <c r="A811" s="1"/>
      <c r="B811" s="409"/>
      <c r="C811" s="409"/>
      <c r="D811" s="1"/>
      <c r="E811" s="1"/>
    </row>
    <row r="812" spans="1:5" ht="14.25" customHeight="1" x14ac:dyDescent="0.2">
      <c r="A812" s="1"/>
      <c r="B812" s="409"/>
      <c r="C812" s="409"/>
      <c r="D812" s="1"/>
      <c r="E812" s="1"/>
    </row>
    <row r="813" spans="1:5" ht="14.25" customHeight="1" x14ac:dyDescent="0.2">
      <c r="A813" s="1"/>
      <c r="B813" s="409"/>
      <c r="C813" s="409"/>
      <c r="D813" s="1"/>
      <c r="E813" s="1"/>
    </row>
    <row r="814" spans="1:5" ht="14.25" customHeight="1" x14ac:dyDescent="0.2">
      <c r="A814" s="1"/>
      <c r="B814" s="409"/>
      <c r="C814" s="409"/>
      <c r="D814" s="1"/>
      <c r="E814" s="1"/>
    </row>
    <row r="815" spans="1:5" ht="14.25" customHeight="1" x14ac:dyDescent="0.2">
      <c r="A815" s="1"/>
      <c r="B815" s="409"/>
      <c r="C815" s="409"/>
      <c r="D815" s="1"/>
      <c r="E815" s="1"/>
    </row>
    <row r="816" spans="1:5" ht="14.25" customHeight="1" x14ac:dyDescent="0.2">
      <c r="A816" s="1"/>
      <c r="B816" s="409"/>
      <c r="C816" s="409"/>
      <c r="D816" s="1"/>
      <c r="E816" s="1"/>
    </row>
    <row r="817" spans="1:5" ht="14.25" customHeight="1" x14ac:dyDescent="0.2">
      <c r="A817" s="1"/>
      <c r="B817" s="409"/>
      <c r="C817" s="409"/>
      <c r="D817" s="1"/>
      <c r="E817" s="1"/>
    </row>
    <row r="818" spans="1:5" ht="14.25" customHeight="1" x14ac:dyDescent="0.2">
      <c r="A818" s="1"/>
      <c r="B818" s="409"/>
      <c r="C818" s="409"/>
      <c r="D818" s="1"/>
      <c r="E818" s="1"/>
    </row>
    <row r="819" spans="1:5" ht="14.25" customHeight="1" x14ac:dyDescent="0.2">
      <c r="A819" s="1"/>
      <c r="B819" s="409"/>
      <c r="C819" s="409"/>
      <c r="D819" s="1"/>
      <c r="E819" s="1"/>
    </row>
    <row r="820" spans="1:5" ht="14.25" customHeight="1" x14ac:dyDescent="0.2">
      <c r="A820" s="1"/>
      <c r="B820" s="409"/>
      <c r="C820" s="409"/>
      <c r="D820" s="1"/>
      <c r="E820" s="1"/>
    </row>
    <row r="821" spans="1:5" ht="14.25" customHeight="1" x14ac:dyDescent="0.2">
      <c r="A821" s="1"/>
      <c r="B821" s="409"/>
      <c r="C821" s="409"/>
      <c r="D821" s="1"/>
      <c r="E821" s="1"/>
    </row>
    <row r="822" spans="1:5" ht="14.25" customHeight="1" x14ac:dyDescent="0.2">
      <c r="A822" s="1"/>
      <c r="B822" s="409"/>
      <c r="C822" s="409"/>
      <c r="D822" s="1"/>
      <c r="E822" s="1"/>
    </row>
    <row r="823" spans="1:5" ht="14.25" customHeight="1" x14ac:dyDescent="0.2">
      <c r="A823" s="1"/>
      <c r="B823" s="409"/>
      <c r="C823" s="409"/>
      <c r="D823" s="1"/>
      <c r="E823" s="1"/>
    </row>
    <row r="824" spans="1:5" ht="14.25" customHeight="1" x14ac:dyDescent="0.2">
      <c r="A824" s="1"/>
      <c r="B824" s="409"/>
      <c r="C824" s="409"/>
      <c r="D824" s="1"/>
      <c r="E824" s="1"/>
    </row>
    <row r="825" spans="1:5" ht="14.25" customHeight="1" x14ac:dyDescent="0.2">
      <c r="A825" s="1"/>
      <c r="B825" s="409"/>
      <c r="C825" s="409"/>
      <c r="D825" s="1"/>
      <c r="E825" s="1"/>
    </row>
    <row r="826" spans="1:5" ht="14.25" customHeight="1" x14ac:dyDescent="0.2">
      <c r="A826" s="1"/>
      <c r="B826" s="409"/>
      <c r="C826" s="409"/>
      <c r="D826" s="1"/>
      <c r="E826" s="1"/>
    </row>
    <row r="827" spans="1:5" ht="14.25" customHeight="1" x14ac:dyDescent="0.2">
      <c r="A827" s="1"/>
      <c r="B827" s="409"/>
      <c r="C827" s="409"/>
      <c r="D827" s="1"/>
      <c r="E827" s="1"/>
    </row>
    <row r="828" spans="1:5" ht="14.25" customHeight="1" x14ac:dyDescent="0.2">
      <c r="A828" s="1"/>
      <c r="B828" s="409"/>
      <c r="C828" s="409"/>
      <c r="D828" s="1"/>
      <c r="E828" s="1"/>
    </row>
    <row r="829" spans="1:5" ht="14.25" customHeight="1" x14ac:dyDescent="0.2">
      <c r="A829" s="1"/>
      <c r="B829" s="409"/>
      <c r="C829" s="409"/>
      <c r="D829" s="1"/>
      <c r="E829" s="1"/>
    </row>
    <row r="830" spans="1:5" ht="14.25" customHeight="1" x14ac:dyDescent="0.2">
      <c r="A830" s="1"/>
      <c r="B830" s="409"/>
      <c r="C830" s="409"/>
      <c r="D830" s="1"/>
      <c r="E830" s="1"/>
    </row>
    <row r="831" spans="1:5" ht="14.25" customHeight="1" x14ac:dyDescent="0.2">
      <c r="A831" s="1"/>
      <c r="B831" s="409"/>
      <c r="C831" s="409"/>
      <c r="D831" s="1"/>
      <c r="E831" s="1"/>
    </row>
    <row r="832" spans="1:5" ht="14.25" customHeight="1" x14ac:dyDescent="0.2">
      <c r="A832" s="1"/>
      <c r="B832" s="409"/>
      <c r="C832" s="409"/>
      <c r="D832" s="1"/>
      <c r="E832" s="1"/>
    </row>
    <row r="833" spans="1:5" ht="14.25" customHeight="1" x14ac:dyDescent="0.2">
      <c r="A833" s="1"/>
      <c r="B833" s="409"/>
      <c r="C833" s="409"/>
      <c r="D833" s="1"/>
      <c r="E833" s="1"/>
    </row>
    <row r="834" spans="1:5" ht="14.25" customHeight="1" x14ac:dyDescent="0.2">
      <c r="A834" s="1"/>
      <c r="B834" s="409"/>
      <c r="C834" s="409"/>
      <c r="D834" s="1"/>
      <c r="E834" s="1"/>
    </row>
    <row r="835" spans="1:5" ht="14.25" customHeight="1" x14ac:dyDescent="0.2">
      <c r="A835" s="1"/>
      <c r="B835" s="409"/>
      <c r="C835" s="409"/>
      <c r="D835" s="1"/>
      <c r="E835" s="1"/>
    </row>
    <row r="836" spans="1:5" ht="14.25" customHeight="1" x14ac:dyDescent="0.2">
      <c r="A836" s="1"/>
      <c r="B836" s="409"/>
      <c r="C836" s="409"/>
      <c r="D836" s="1"/>
      <c r="E836" s="1"/>
    </row>
    <row r="837" spans="1:5" ht="14.25" customHeight="1" x14ac:dyDescent="0.2">
      <c r="A837" s="1"/>
      <c r="B837" s="409"/>
      <c r="C837" s="409"/>
      <c r="D837" s="1"/>
      <c r="E837" s="1"/>
    </row>
    <row r="838" spans="1:5" ht="14.25" customHeight="1" x14ac:dyDescent="0.2">
      <c r="A838" s="1"/>
      <c r="B838" s="409"/>
      <c r="C838" s="409"/>
      <c r="D838" s="1"/>
      <c r="E838" s="1"/>
    </row>
    <row r="839" spans="1:5" ht="14.25" customHeight="1" x14ac:dyDescent="0.2">
      <c r="A839" s="1"/>
      <c r="B839" s="409"/>
      <c r="C839" s="409"/>
      <c r="D839" s="1"/>
      <c r="E839" s="1"/>
    </row>
    <row r="840" spans="1:5" ht="14.25" customHeight="1" x14ac:dyDescent="0.2">
      <c r="A840" s="1"/>
      <c r="B840" s="409"/>
      <c r="C840" s="409"/>
      <c r="D840" s="1"/>
      <c r="E840" s="1"/>
    </row>
    <row r="841" spans="1:5" ht="14.25" customHeight="1" x14ac:dyDescent="0.2">
      <c r="A841" s="1"/>
      <c r="B841" s="409"/>
      <c r="C841" s="409"/>
      <c r="D841" s="1"/>
      <c r="E841" s="1"/>
    </row>
    <row r="842" spans="1:5" ht="14.25" customHeight="1" x14ac:dyDescent="0.2">
      <c r="A842" s="1"/>
      <c r="B842" s="409"/>
      <c r="C842" s="409"/>
      <c r="D842" s="1"/>
      <c r="E842" s="1"/>
    </row>
    <row r="843" spans="1:5" ht="14.25" customHeight="1" x14ac:dyDescent="0.2">
      <c r="A843" s="1"/>
      <c r="B843" s="409"/>
      <c r="C843" s="409"/>
      <c r="D843" s="1"/>
      <c r="E843" s="1"/>
    </row>
    <row r="844" spans="1:5" ht="14.25" customHeight="1" x14ac:dyDescent="0.2">
      <c r="A844" s="1"/>
      <c r="B844" s="409"/>
      <c r="C844" s="409"/>
      <c r="D844" s="1"/>
      <c r="E844" s="1"/>
    </row>
    <row r="845" spans="1:5" ht="14.25" customHeight="1" x14ac:dyDescent="0.2">
      <c r="A845" s="1"/>
      <c r="B845" s="409"/>
      <c r="C845" s="409"/>
      <c r="D845" s="1"/>
      <c r="E845" s="1"/>
    </row>
    <row r="846" spans="1:5" ht="14.25" customHeight="1" x14ac:dyDescent="0.2">
      <c r="A846" s="1"/>
      <c r="B846" s="409"/>
      <c r="C846" s="409"/>
      <c r="D846" s="1"/>
      <c r="E846" s="1"/>
    </row>
    <row r="847" spans="1:5" ht="14.25" customHeight="1" x14ac:dyDescent="0.2">
      <c r="A847" s="1"/>
      <c r="B847" s="409"/>
      <c r="C847" s="409"/>
      <c r="D847" s="1"/>
      <c r="E847" s="1"/>
    </row>
    <row r="848" spans="1:5" ht="14.25" customHeight="1" x14ac:dyDescent="0.2">
      <c r="A848" s="1"/>
      <c r="B848" s="409"/>
      <c r="C848" s="409"/>
      <c r="D848" s="1"/>
      <c r="E848" s="1"/>
    </row>
    <row r="849" spans="1:5" ht="14.25" customHeight="1" x14ac:dyDescent="0.2">
      <c r="A849" s="1"/>
      <c r="B849" s="409"/>
      <c r="C849" s="409"/>
      <c r="D849" s="1"/>
      <c r="E849" s="1"/>
    </row>
    <row r="850" spans="1:5" ht="14.25" customHeight="1" x14ac:dyDescent="0.2">
      <c r="A850" s="1"/>
      <c r="B850" s="409"/>
      <c r="C850" s="409"/>
      <c r="D850" s="1"/>
      <c r="E850" s="1"/>
    </row>
    <row r="851" spans="1:5" ht="14.25" customHeight="1" x14ac:dyDescent="0.2">
      <c r="A851" s="1"/>
      <c r="B851" s="409"/>
      <c r="C851" s="409"/>
      <c r="D851" s="1"/>
      <c r="E851" s="1"/>
    </row>
    <row r="852" spans="1:5" ht="14.25" customHeight="1" x14ac:dyDescent="0.2">
      <c r="A852" s="1"/>
      <c r="B852" s="409"/>
      <c r="C852" s="409"/>
      <c r="D852" s="1"/>
      <c r="E852" s="1"/>
    </row>
    <row r="853" spans="1:5" ht="14.25" customHeight="1" x14ac:dyDescent="0.2">
      <c r="A853" s="1"/>
      <c r="B853" s="409"/>
      <c r="C853" s="409"/>
      <c r="D853" s="1"/>
      <c r="E853" s="1"/>
    </row>
    <row r="854" spans="1:5" ht="14.25" customHeight="1" x14ac:dyDescent="0.2">
      <c r="A854" s="1"/>
      <c r="B854" s="409"/>
      <c r="C854" s="409"/>
      <c r="D854" s="1"/>
      <c r="E854" s="1"/>
    </row>
    <row r="855" spans="1:5" ht="14.25" customHeight="1" x14ac:dyDescent="0.2">
      <c r="A855" s="1"/>
      <c r="B855" s="409"/>
      <c r="C855" s="409"/>
      <c r="D855" s="1"/>
      <c r="E855" s="1"/>
    </row>
    <row r="856" spans="1:5" ht="14.25" customHeight="1" x14ac:dyDescent="0.2">
      <c r="A856" s="1"/>
      <c r="B856" s="409"/>
      <c r="C856" s="409"/>
      <c r="D856" s="1"/>
      <c r="E856" s="1"/>
    </row>
    <row r="857" spans="1:5" ht="14.25" customHeight="1" x14ac:dyDescent="0.2">
      <c r="A857" s="1"/>
      <c r="B857" s="409"/>
      <c r="C857" s="409"/>
      <c r="D857" s="1"/>
      <c r="E857" s="1"/>
    </row>
    <row r="858" spans="1:5" ht="14.25" customHeight="1" x14ac:dyDescent="0.2">
      <c r="A858" s="1"/>
      <c r="B858" s="409"/>
      <c r="C858" s="409"/>
      <c r="D858" s="1"/>
      <c r="E858" s="1"/>
    </row>
    <row r="859" spans="1:5" ht="14.25" customHeight="1" x14ac:dyDescent="0.2">
      <c r="A859" s="1"/>
      <c r="B859" s="409"/>
      <c r="C859" s="409"/>
      <c r="D859" s="1"/>
      <c r="E859" s="1"/>
    </row>
    <row r="860" spans="1:5" ht="14.25" customHeight="1" x14ac:dyDescent="0.2">
      <c r="A860" s="1"/>
      <c r="B860" s="409"/>
      <c r="C860" s="409"/>
      <c r="D860" s="1"/>
      <c r="E860" s="1"/>
    </row>
    <row r="861" spans="1:5" ht="14.25" customHeight="1" x14ac:dyDescent="0.2">
      <c r="A861" s="1"/>
      <c r="B861" s="409"/>
      <c r="C861" s="409"/>
      <c r="D861" s="1"/>
      <c r="E861" s="1"/>
    </row>
    <row r="862" spans="1:5" ht="14.25" customHeight="1" x14ac:dyDescent="0.2">
      <c r="A862" s="1"/>
      <c r="B862" s="409"/>
      <c r="C862" s="409"/>
      <c r="D862" s="1"/>
      <c r="E862" s="1"/>
    </row>
    <row r="863" spans="1:5" ht="14.25" customHeight="1" x14ac:dyDescent="0.2">
      <c r="A863" s="1"/>
      <c r="B863" s="409"/>
      <c r="C863" s="409"/>
      <c r="D863" s="1"/>
      <c r="E863" s="1"/>
    </row>
    <row r="864" spans="1:5" ht="14.25" customHeight="1" x14ac:dyDescent="0.2">
      <c r="A864" s="1"/>
      <c r="B864" s="409"/>
      <c r="C864" s="409"/>
      <c r="D864" s="1"/>
      <c r="E864" s="1"/>
    </row>
    <row r="865" spans="1:5" ht="14.25" customHeight="1" x14ac:dyDescent="0.2">
      <c r="A865" s="1"/>
      <c r="B865" s="409"/>
      <c r="C865" s="409"/>
      <c r="D865" s="1"/>
      <c r="E865" s="1"/>
    </row>
    <row r="866" spans="1:5" ht="14.25" customHeight="1" x14ac:dyDescent="0.2">
      <c r="A866" s="1"/>
      <c r="B866" s="409"/>
      <c r="C866" s="409"/>
      <c r="D866" s="1"/>
      <c r="E866" s="1"/>
    </row>
    <row r="867" spans="1:5" ht="14.25" customHeight="1" x14ac:dyDescent="0.2">
      <c r="A867" s="1"/>
      <c r="B867" s="409"/>
      <c r="C867" s="409"/>
      <c r="D867" s="1"/>
      <c r="E867" s="1"/>
    </row>
    <row r="868" spans="1:5" ht="14.25" customHeight="1" x14ac:dyDescent="0.2">
      <c r="A868" s="1"/>
      <c r="B868" s="409"/>
      <c r="C868" s="409"/>
      <c r="D868" s="1"/>
      <c r="E868" s="1"/>
    </row>
    <row r="869" spans="1:5" ht="14.25" customHeight="1" x14ac:dyDescent="0.2">
      <c r="A869" s="1"/>
      <c r="B869" s="409"/>
      <c r="C869" s="409"/>
      <c r="D869" s="1"/>
      <c r="E869" s="1"/>
    </row>
    <row r="870" spans="1:5" ht="14.25" customHeight="1" x14ac:dyDescent="0.2">
      <c r="A870" s="1"/>
      <c r="B870" s="409"/>
      <c r="C870" s="409"/>
      <c r="D870" s="1"/>
      <c r="E870" s="1"/>
    </row>
    <row r="871" spans="1:5" ht="14.25" customHeight="1" x14ac:dyDescent="0.2">
      <c r="A871" s="1"/>
      <c r="B871" s="409"/>
      <c r="C871" s="409"/>
      <c r="D871" s="1"/>
      <c r="E871" s="1"/>
    </row>
    <row r="872" spans="1:5" ht="14.25" customHeight="1" x14ac:dyDescent="0.2">
      <c r="A872" s="1"/>
      <c r="B872" s="409"/>
      <c r="C872" s="409"/>
      <c r="D872" s="1"/>
      <c r="E872" s="1"/>
    </row>
    <row r="873" spans="1:5" ht="14.25" customHeight="1" x14ac:dyDescent="0.2">
      <c r="A873" s="1"/>
      <c r="B873" s="409"/>
      <c r="C873" s="409"/>
      <c r="D873" s="1"/>
      <c r="E873" s="1"/>
    </row>
    <row r="874" spans="1:5" ht="14.25" customHeight="1" x14ac:dyDescent="0.2">
      <c r="A874" s="1"/>
      <c r="B874" s="409"/>
      <c r="C874" s="409"/>
      <c r="D874" s="1"/>
      <c r="E874" s="1"/>
    </row>
    <row r="875" spans="1:5" ht="14.25" customHeight="1" x14ac:dyDescent="0.2">
      <c r="A875" s="1"/>
      <c r="B875" s="409"/>
      <c r="C875" s="409"/>
      <c r="D875" s="1"/>
      <c r="E875" s="1"/>
    </row>
    <row r="876" spans="1:5" ht="14.25" customHeight="1" x14ac:dyDescent="0.2">
      <c r="A876" s="1"/>
      <c r="B876" s="409"/>
      <c r="C876" s="409"/>
      <c r="D876" s="1"/>
      <c r="E876" s="1"/>
    </row>
    <row r="877" spans="1:5" ht="14.25" customHeight="1" x14ac:dyDescent="0.2">
      <c r="A877" s="1"/>
      <c r="B877" s="409"/>
      <c r="C877" s="409"/>
      <c r="D877" s="1"/>
      <c r="E877" s="1"/>
    </row>
    <row r="878" spans="1:5" ht="14.25" customHeight="1" x14ac:dyDescent="0.2">
      <c r="A878" s="1"/>
      <c r="B878" s="409"/>
      <c r="C878" s="409"/>
      <c r="D878" s="1"/>
      <c r="E878" s="1"/>
    </row>
    <row r="879" spans="1:5" ht="14.25" customHeight="1" x14ac:dyDescent="0.2">
      <c r="A879" s="1"/>
      <c r="B879" s="409"/>
      <c r="C879" s="409"/>
      <c r="D879" s="1"/>
      <c r="E879" s="1"/>
    </row>
    <row r="880" spans="1:5" ht="14.25" customHeight="1" x14ac:dyDescent="0.2">
      <c r="A880" s="1"/>
      <c r="B880" s="409"/>
      <c r="C880" s="409"/>
      <c r="D880" s="1"/>
      <c r="E880" s="1"/>
    </row>
    <row r="881" spans="1:5" ht="14.25" customHeight="1" x14ac:dyDescent="0.2">
      <c r="A881" s="1"/>
      <c r="B881" s="409"/>
      <c r="C881" s="409"/>
      <c r="D881" s="1"/>
      <c r="E881" s="1"/>
    </row>
    <row r="882" spans="1:5" ht="14.25" customHeight="1" x14ac:dyDescent="0.2">
      <c r="A882" s="1"/>
      <c r="B882" s="409"/>
      <c r="C882" s="409"/>
      <c r="D882" s="1"/>
      <c r="E882" s="1"/>
    </row>
    <row r="883" spans="1:5" ht="14.25" customHeight="1" x14ac:dyDescent="0.2">
      <c r="A883" s="1"/>
      <c r="B883" s="409"/>
      <c r="C883" s="409"/>
      <c r="D883" s="1"/>
      <c r="E883" s="1"/>
    </row>
    <row r="884" spans="1:5" ht="14.25" customHeight="1" x14ac:dyDescent="0.2">
      <c r="A884" s="1"/>
      <c r="B884" s="409"/>
      <c r="C884" s="409"/>
      <c r="D884" s="1"/>
      <c r="E884" s="1"/>
    </row>
    <row r="885" spans="1:5" ht="14.25" customHeight="1" x14ac:dyDescent="0.2">
      <c r="A885" s="1"/>
      <c r="B885" s="409"/>
      <c r="C885" s="409"/>
      <c r="D885" s="1"/>
      <c r="E885" s="1"/>
    </row>
    <row r="886" spans="1:5" ht="14.25" customHeight="1" x14ac:dyDescent="0.2">
      <c r="A886" s="1"/>
      <c r="B886" s="409"/>
      <c r="C886" s="409"/>
      <c r="D886" s="1"/>
      <c r="E886" s="1"/>
    </row>
    <row r="887" spans="1:5" ht="14.25" customHeight="1" x14ac:dyDescent="0.2">
      <c r="A887" s="1"/>
      <c r="B887" s="409"/>
      <c r="C887" s="409"/>
      <c r="D887" s="1"/>
      <c r="E887" s="1"/>
    </row>
    <row r="888" spans="1:5" ht="14.25" customHeight="1" x14ac:dyDescent="0.2">
      <c r="A888" s="1"/>
      <c r="B888" s="409"/>
      <c r="C888" s="409"/>
      <c r="D888" s="1"/>
      <c r="E888" s="1"/>
    </row>
    <row r="889" spans="1:5" ht="14.25" customHeight="1" x14ac:dyDescent="0.2">
      <c r="A889" s="1"/>
      <c r="B889" s="409"/>
      <c r="C889" s="409"/>
      <c r="D889" s="1"/>
      <c r="E889" s="1"/>
    </row>
    <row r="890" spans="1:5" ht="14.25" customHeight="1" x14ac:dyDescent="0.2">
      <c r="A890" s="1"/>
      <c r="B890" s="409"/>
      <c r="C890" s="409"/>
      <c r="D890" s="1"/>
      <c r="E890" s="1"/>
    </row>
    <row r="891" spans="1:5" ht="14.25" customHeight="1" x14ac:dyDescent="0.2">
      <c r="A891" s="1"/>
      <c r="B891" s="409"/>
      <c r="C891" s="409"/>
      <c r="D891" s="1"/>
      <c r="E891" s="1"/>
    </row>
    <row r="892" spans="1:5" ht="14.25" customHeight="1" x14ac:dyDescent="0.2">
      <c r="A892" s="1"/>
      <c r="B892" s="409"/>
      <c r="C892" s="409"/>
      <c r="D892" s="1"/>
      <c r="E892" s="1"/>
    </row>
    <row r="893" spans="1:5" ht="14.25" customHeight="1" x14ac:dyDescent="0.2">
      <c r="A893" s="1"/>
      <c r="B893" s="409"/>
      <c r="C893" s="409"/>
      <c r="D893" s="1"/>
      <c r="E893" s="1"/>
    </row>
    <row r="894" spans="1:5" ht="14.25" customHeight="1" x14ac:dyDescent="0.2">
      <c r="A894" s="1"/>
      <c r="B894" s="409"/>
      <c r="C894" s="409"/>
      <c r="D894" s="1"/>
      <c r="E894" s="1"/>
    </row>
    <row r="895" spans="1:5" ht="14.25" customHeight="1" x14ac:dyDescent="0.2">
      <c r="A895" s="1"/>
      <c r="B895" s="409"/>
      <c r="C895" s="409"/>
      <c r="D895" s="1"/>
      <c r="E895" s="1"/>
    </row>
    <row r="896" spans="1:5" ht="14.25" customHeight="1" x14ac:dyDescent="0.2">
      <c r="A896" s="1"/>
      <c r="B896" s="409"/>
      <c r="C896" s="409"/>
      <c r="D896" s="1"/>
      <c r="E896" s="1"/>
    </row>
    <row r="897" spans="1:5" ht="14.25" customHeight="1" x14ac:dyDescent="0.2">
      <c r="A897" s="1"/>
      <c r="B897" s="409"/>
      <c r="C897" s="409"/>
      <c r="D897" s="1"/>
      <c r="E897" s="1"/>
    </row>
    <row r="898" spans="1:5" ht="14.25" customHeight="1" x14ac:dyDescent="0.2">
      <c r="A898" s="1"/>
      <c r="B898" s="409"/>
      <c r="C898" s="409"/>
      <c r="D898" s="1"/>
      <c r="E898" s="1"/>
    </row>
    <row r="899" spans="1:5" ht="14.25" customHeight="1" x14ac:dyDescent="0.2">
      <c r="A899" s="1"/>
      <c r="B899" s="409"/>
      <c r="C899" s="409"/>
      <c r="D899" s="1"/>
      <c r="E899" s="1"/>
    </row>
    <row r="900" spans="1:5" ht="14.25" customHeight="1" x14ac:dyDescent="0.2">
      <c r="A900" s="1"/>
      <c r="B900" s="409"/>
      <c r="C900" s="409"/>
      <c r="D900" s="1"/>
      <c r="E900" s="1"/>
    </row>
    <row r="901" spans="1:5" ht="14.25" customHeight="1" x14ac:dyDescent="0.2">
      <c r="A901" s="1"/>
      <c r="B901" s="409"/>
      <c r="C901" s="409"/>
      <c r="D901" s="1"/>
      <c r="E901" s="1"/>
    </row>
    <row r="902" spans="1:5" ht="14.25" customHeight="1" x14ac:dyDescent="0.2">
      <c r="A902" s="1"/>
      <c r="B902" s="409"/>
      <c r="C902" s="409"/>
      <c r="D902" s="1"/>
      <c r="E902" s="1"/>
    </row>
    <row r="903" spans="1:5" ht="14.25" customHeight="1" x14ac:dyDescent="0.2">
      <c r="A903" s="1"/>
      <c r="B903" s="409"/>
      <c r="C903" s="409"/>
      <c r="D903" s="1"/>
      <c r="E903" s="1"/>
    </row>
    <row r="904" spans="1:5" ht="14.25" customHeight="1" x14ac:dyDescent="0.2">
      <c r="A904" s="1"/>
      <c r="B904" s="409"/>
      <c r="C904" s="409"/>
      <c r="D904" s="1"/>
      <c r="E904" s="1"/>
    </row>
    <row r="905" spans="1:5" ht="14.25" customHeight="1" x14ac:dyDescent="0.2">
      <c r="A905" s="1"/>
      <c r="B905" s="409"/>
      <c r="C905" s="409"/>
      <c r="D905" s="1"/>
      <c r="E905" s="1"/>
    </row>
    <row r="906" spans="1:5" ht="14.25" customHeight="1" x14ac:dyDescent="0.2">
      <c r="A906" s="1"/>
      <c r="B906" s="409"/>
      <c r="C906" s="409"/>
      <c r="D906" s="1"/>
      <c r="E906" s="1"/>
    </row>
    <row r="907" spans="1:5" ht="14.25" customHeight="1" x14ac:dyDescent="0.2">
      <c r="A907" s="1"/>
      <c r="B907" s="409"/>
      <c r="C907" s="409"/>
      <c r="D907" s="1"/>
      <c r="E907" s="1"/>
    </row>
    <row r="908" spans="1:5" ht="14.25" customHeight="1" x14ac:dyDescent="0.2">
      <c r="A908" s="1"/>
      <c r="B908" s="409"/>
      <c r="C908" s="409"/>
      <c r="D908" s="1"/>
      <c r="E908" s="1"/>
    </row>
    <row r="909" spans="1:5" ht="14.25" customHeight="1" x14ac:dyDescent="0.2">
      <c r="A909" s="1"/>
      <c r="B909" s="409"/>
      <c r="C909" s="409"/>
      <c r="D909" s="1"/>
      <c r="E909" s="1"/>
    </row>
    <row r="910" spans="1:5" ht="14.25" customHeight="1" x14ac:dyDescent="0.2">
      <c r="A910" s="1"/>
      <c r="B910" s="409"/>
      <c r="C910" s="409"/>
      <c r="D910" s="1"/>
      <c r="E910" s="1"/>
    </row>
    <row r="911" spans="1:5" ht="14.25" customHeight="1" x14ac:dyDescent="0.2">
      <c r="A911" s="1"/>
      <c r="B911" s="409"/>
      <c r="C911" s="409"/>
      <c r="D911" s="1"/>
      <c r="E911" s="1"/>
    </row>
    <row r="912" spans="1:5" ht="14.25" customHeight="1" x14ac:dyDescent="0.2">
      <c r="A912" s="1"/>
      <c r="B912" s="409"/>
      <c r="C912" s="409"/>
      <c r="D912" s="1"/>
      <c r="E912" s="1"/>
    </row>
    <row r="913" spans="1:5" ht="14.25" customHeight="1" x14ac:dyDescent="0.2">
      <c r="A913" s="1"/>
      <c r="B913" s="409"/>
      <c r="C913" s="409"/>
      <c r="D913" s="1"/>
      <c r="E913" s="1"/>
    </row>
    <row r="914" spans="1:5" ht="14.25" customHeight="1" x14ac:dyDescent="0.2">
      <c r="A914" s="1"/>
      <c r="B914" s="409"/>
      <c r="C914" s="409"/>
      <c r="D914" s="1"/>
      <c r="E914" s="1"/>
    </row>
    <row r="915" spans="1:5" ht="14.25" customHeight="1" x14ac:dyDescent="0.2">
      <c r="A915" s="1"/>
      <c r="B915" s="409"/>
      <c r="C915" s="409"/>
      <c r="D915" s="1"/>
      <c r="E915" s="1"/>
    </row>
    <row r="916" spans="1:5" ht="14.25" customHeight="1" x14ac:dyDescent="0.2">
      <c r="A916" s="1"/>
      <c r="B916" s="409"/>
      <c r="C916" s="409"/>
      <c r="D916" s="1"/>
      <c r="E916" s="1"/>
    </row>
    <row r="917" spans="1:5" ht="14.25" customHeight="1" x14ac:dyDescent="0.2">
      <c r="A917" s="1"/>
      <c r="B917" s="409"/>
      <c r="C917" s="409"/>
      <c r="D917" s="1"/>
      <c r="E917" s="1"/>
    </row>
    <row r="918" spans="1:5" ht="14.25" customHeight="1" x14ac:dyDescent="0.2">
      <c r="A918" s="1"/>
      <c r="B918" s="409"/>
      <c r="C918" s="409"/>
      <c r="D918" s="1"/>
      <c r="E918" s="1"/>
    </row>
    <row r="919" spans="1:5" ht="14.25" customHeight="1" x14ac:dyDescent="0.2">
      <c r="A919" s="1"/>
      <c r="B919" s="409"/>
      <c r="C919" s="409"/>
      <c r="D919" s="1"/>
      <c r="E919" s="1"/>
    </row>
    <row r="920" spans="1:5" ht="14.25" customHeight="1" x14ac:dyDescent="0.2">
      <c r="A920" s="1"/>
      <c r="B920" s="409"/>
      <c r="C920" s="409"/>
      <c r="D920" s="1"/>
      <c r="E920" s="1"/>
    </row>
    <row r="921" spans="1:5" ht="14.25" customHeight="1" x14ac:dyDescent="0.2">
      <c r="A921" s="1"/>
      <c r="B921" s="409"/>
      <c r="C921" s="409"/>
      <c r="D921" s="1"/>
      <c r="E921" s="1"/>
    </row>
    <row r="922" spans="1:5" ht="14.25" customHeight="1" x14ac:dyDescent="0.2">
      <c r="A922" s="1"/>
      <c r="B922" s="409"/>
      <c r="C922" s="409"/>
      <c r="D922" s="1"/>
      <c r="E922" s="1"/>
    </row>
    <row r="923" spans="1:5" ht="14.25" customHeight="1" x14ac:dyDescent="0.2">
      <c r="A923" s="1"/>
      <c r="B923" s="409"/>
      <c r="C923" s="409"/>
      <c r="D923" s="1"/>
      <c r="E923" s="1"/>
    </row>
    <row r="924" spans="1:5" ht="14.25" customHeight="1" x14ac:dyDescent="0.2">
      <c r="A924" s="1"/>
      <c r="B924" s="409"/>
      <c r="C924" s="409"/>
      <c r="D924" s="1"/>
      <c r="E924" s="1"/>
    </row>
    <row r="925" spans="1:5" ht="14.25" customHeight="1" x14ac:dyDescent="0.2">
      <c r="A925" s="1"/>
      <c r="B925" s="409"/>
      <c r="C925" s="409"/>
      <c r="D925" s="1"/>
      <c r="E925" s="1"/>
    </row>
    <row r="926" spans="1:5" ht="14.25" customHeight="1" x14ac:dyDescent="0.2">
      <c r="A926" s="1"/>
      <c r="B926" s="409"/>
      <c r="C926" s="409"/>
      <c r="D926" s="1"/>
      <c r="E926" s="1"/>
    </row>
    <row r="927" spans="1:5" ht="14.25" customHeight="1" x14ac:dyDescent="0.2">
      <c r="A927" s="1"/>
      <c r="B927" s="409"/>
      <c r="C927" s="409"/>
      <c r="D927" s="1"/>
      <c r="E927" s="1"/>
    </row>
    <row r="928" spans="1:5" ht="14.25" customHeight="1" x14ac:dyDescent="0.2">
      <c r="A928" s="1"/>
      <c r="B928" s="409"/>
      <c r="C928" s="409"/>
      <c r="D928" s="1"/>
      <c r="E928" s="1"/>
    </row>
    <row r="929" spans="1:5" ht="14.25" customHeight="1" x14ac:dyDescent="0.2">
      <c r="A929" s="1"/>
      <c r="B929" s="409"/>
      <c r="C929" s="409"/>
      <c r="D929" s="1"/>
      <c r="E929" s="1"/>
    </row>
    <row r="930" spans="1:5" ht="14.25" customHeight="1" x14ac:dyDescent="0.2">
      <c r="A930" s="1"/>
      <c r="B930" s="409"/>
      <c r="C930" s="409"/>
      <c r="D930" s="1"/>
      <c r="E930" s="1"/>
    </row>
    <row r="931" spans="1:5" ht="14.25" customHeight="1" x14ac:dyDescent="0.2">
      <c r="A931" s="1"/>
      <c r="B931" s="409"/>
      <c r="C931" s="409"/>
      <c r="D931" s="1"/>
      <c r="E931" s="1"/>
    </row>
    <row r="932" spans="1:5" ht="14.25" customHeight="1" x14ac:dyDescent="0.2">
      <c r="A932" s="1"/>
      <c r="B932" s="409"/>
      <c r="C932" s="409"/>
      <c r="D932" s="1"/>
      <c r="E932" s="1"/>
    </row>
    <row r="933" spans="1:5" ht="14.25" customHeight="1" x14ac:dyDescent="0.2">
      <c r="A933" s="1"/>
      <c r="B933" s="409"/>
      <c r="C933" s="409"/>
      <c r="D933" s="1"/>
      <c r="E933" s="1"/>
    </row>
    <row r="934" spans="1:5" ht="14.25" customHeight="1" x14ac:dyDescent="0.2">
      <c r="A934" s="1"/>
      <c r="B934" s="409"/>
      <c r="C934" s="409"/>
      <c r="D934" s="1"/>
      <c r="E934" s="1"/>
    </row>
    <row r="935" spans="1:5" ht="14.25" customHeight="1" x14ac:dyDescent="0.2">
      <c r="A935" s="1"/>
      <c r="B935" s="409"/>
      <c r="C935" s="409"/>
      <c r="D935" s="1"/>
      <c r="E935" s="1"/>
    </row>
    <row r="936" spans="1:5" ht="14.25" customHeight="1" x14ac:dyDescent="0.2">
      <c r="A936" s="1"/>
      <c r="B936" s="409"/>
      <c r="C936" s="409"/>
      <c r="D936" s="1"/>
      <c r="E936" s="1"/>
    </row>
    <row r="937" spans="1:5" ht="14.25" customHeight="1" x14ac:dyDescent="0.2">
      <c r="A937" s="1"/>
      <c r="B937" s="409"/>
      <c r="C937" s="409"/>
      <c r="D937" s="1"/>
      <c r="E937" s="1"/>
    </row>
    <row r="938" spans="1:5" ht="14.25" customHeight="1" x14ac:dyDescent="0.2">
      <c r="A938" s="1"/>
      <c r="B938" s="409"/>
      <c r="C938" s="409"/>
      <c r="D938" s="1"/>
      <c r="E938" s="1"/>
    </row>
    <row r="939" spans="1:5" ht="14.25" customHeight="1" x14ac:dyDescent="0.2">
      <c r="A939" s="1"/>
      <c r="B939" s="409"/>
      <c r="C939" s="409"/>
      <c r="D939" s="1"/>
      <c r="E939" s="1"/>
    </row>
    <row r="940" spans="1:5" ht="14.25" customHeight="1" x14ac:dyDescent="0.2">
      <c r="A940" s="1"/>
      <c r="B940" s="409"/>
      <c r="C940" s="409"/>
      <c r="D940" s="1"/>
      <c r="E940" s="1"/>
    </row>
    <row r="941" spans="1:5" ht="14.25" customHeight="1" x14ac:dyDescent="0.2">
      <c r="A941" s="1"/>
      <c r="B941" s="409"/>
      <c r="C941" s="409"/>
      <c r="D941" s="1"/>
      <c r="E941" s="1"/>
    </row>
    <row r="942" spans="1:5" ht="14.25" customHeight="1" x14ac:dyDescent="0.2">
      <c r="A942" s="1"/>
      <c r="B942" s="409"/>
      <c r="C942" s="409"/>
      <c r="D942" s="1"/>
      <c r="E942" s="1"/>
    </row>
    <row r="943" spans="1:5" ht="14.25" customHeight="1" x14ac:dyDescent="0.2">
      <c r="A943" s="1"/>
      <c r="B943" s="409"/>
      <c r="C943" s="409"/>
      <c r="D943" s="1"/>
      <c r="E943" s="1"/>
    </row>
    <row r="944" spans="1:5" ht="14.25" customHeight="1" x14ac:dyDescent="0.2">
      <c r="A944" s="1"/>
      <c r="B944" s="409"/>
      <c r="C944" s="409"/>
      <c r="D944" s="1"/>
      <c r="E944" s="1"/>
    </row>
    <row r="945" spans="1:5" ht="14.25" customHeight="1" x14ac:dyDescent="0.2">
      <c r="A945" s="1"/>
      <c r="B945" s="409"/>
      <c r="C945" s="409"/>
      <c r="D945" s="1"/>
      <c r="E945" s="1"/>
    </row>
    <row r="946" spans="1:5" ht="14.25" customHeight="1" x14ac:dyDescent="0.2">
      <c r="A946" s="1"/>
      <c r="B946" s="409"/>
      <c r="C946" s="409"/>
      <c r="D946" s="1"/>
      <c r="E946" s="1"/>
    </row>
    <row r="947" spans="1:5" ht="14.25" customHeight="1" x14ac:dyDescent="0.2">
      <c r="A947" s="1"/>
      <c r="B947" s="409"/>
      <c r="C947" s="409"/>
      <c r="D947" s="1"/>
      <c r="E947" s="1"/>
    </row>
    <row r="948" spans="1:5" ht="14.25" customHeight="1" x14ac:dyDescent="0.2">
      <c r="A948" s="1"/>
      <c r="B948" s="409"/>
      <c r="C948" s="409"/>
      <c r="D948" s="1"/>
      <c r="E948" s="1"/>
    </row>
    <row r="949" spans="1:5" ht="14.25" customHeight="1" x14ac:dyDescent="0.2">
      <c r="A949" s="1"/>
      <c r="B949" s="409"/>
      <c r="C949" s="409"/>
      <c r="D949" s="1"/>
      <c r="E949" s="1"/>
    </row>
    <row r="950" spans="1:5" ht="14.25" customHeight="1" x14ac:dyDescent="0.2">
      <c r="A950" s="1"/>
      <c r="B950" s="409"/>
      <c r="C950" s="409"/>
      <c r="D950" s="1"/>
      <c r="E950" s="1"/>
    </row>
    <row r="951" spans="1:5" ht="14.25" customHeight="1" x14ac:dyDescent="0.2">
      <c r="A951" s="1"/>
      <c r="B951" s="409"/>
      <c r="C951" s="409"/>
      <c r="D951" s="1"/>
      <c r="E951" s="1"/>
    </row>
    <row r="952" spans="1:5" ht="14.25" customHeight="1" x14ac:dyDescent="0.2">
      <c r="A952" s="1"/>
      <c r="B952" s="409"/>
      <c r="C952" s="409"/>
      <c r="D952" s="1"/>
      <c r="E952" s="1"/>
    </row>
    <row r="953" spans="1:5" ht="14.25" customHeight="1" x14ac:dyDescent="0.2">
      <c r="A953" s="1"/>
      <c r="B953" s="409"/>
      <c r="C953" s="409"/>
      <c r="D953" s="1"/>
      <c r="E953" s="1"/>
    </row>
    <row r="954" spans="1:5" ht="14.25" customHeight="1" x14ac:dyDescent="0.2">
      <c r="A954" s="1"/>
      <c r="B954" s="409"/>
      <c r="C954" s="409"/>
      <c r="D954" s="1"/>
      <c r="E954" s="1"/>
    </row>
    <row r="955" spans="1:5" ht="14.25" customHeight="1" x14ac:dyDescent="0.2">
      <c r="A955" s="1"/>
      <c r="B955" s="409"/>
      <c r="C955" s="409"/>
      <c r="D955" s="1"/>
      <c r="E955" s="1"/>
    </row>
    <row r="956" spans="1:5" ht="14.25" customHeight="1" x14ac:dyDescent="0.2">
      <c r="A956" s="1"/>
      <c r="B956" s="409"/>
      <c r="C956" s="409"/>
      <c r="D956" s="1"/>
      <c r="E956" s="1"/>
    </row>
    <row r="957" spans="1:5" ht="14.25" customHeight="1" x14ac:dyDescent="0.2">
      <c r="A957" s="1"/>
      <c r="B957" s="409"/>
      <c r="C957" s="409"/>
      <c r="D957" s="1"/>
      <c r="E957" s="1"/>
    </row>
    <row r="958" spans="1:5" ht="14.25" customHeight="1" x14ac:dyDescent="0.2">
      <c r="A958" s="1"/>
      <c r="B958" s="409"/>
      <c r="C958" s="409"/>
      <c r="D958" s="1"/>
      <c r="E958" s="1"/>
    </row>
    <row r="959" spans="1:5" ht="14.25" customHeight="1" x14ac:dyDescent="0.2">
      <c r="A959" s="1"/>
      <c r="B959" s="409"/>
      <c r="C959" s="409"/>
      <c r="D959" s="1"/>
      <c r="E959" s="1"/>
    </row>
    <row r="960" spans="1:5" ht="14.25" customHeight="1" x14ac:dyDescent="0.2">
      <c r="A960" s="1"/>
      <c r="B960" s="409"/>
      <c r="C960" s="409"/>
      <c r="D960" s="1"/>
      <c r="E960" s="1"/>
    </row>
    <row r="961" spans="1:5" ht="14.25" customHeight="1" x14ac:dyDescent="0.2">
      <c r="A961" s="1"/>
      <c r="B961" s="409"/>
      <c r="C961" s="409"/>
      <c r="D961" s="1"/>
      <c r="E961" s="1"/>
    </row>
    <row r="962" spans="1:5" ht="14.25" customHeight="1" x14ac:dyDescent="0.2">
      <c r="A962" s="1"/>
      <c r="B962" s="409"/>
      <c r="C962" s="409"/>
      <c r="D962" s="1"/>
      <c r="E962" s="1"/>
    </row>
    <row r="963" spans="1:5" ht="14.25" customHeight="1" x14ac:dyDescent="0.2">
      <c r="A963" s="1"/>
      <c r="B963" s="409"/>
      <c r="C963" s="409"/>
      <c r="D963" s="1"/>
      <c r="E963" s="1"/>
    </row>
    <row r="964" spans="1:5" ht="14.25" customHeight="1" x14ac:dyDescent="0.2">
      <c r="A964" s="1"/>
      <c r="B964" s="409"/>
      <c r="C964" s="409"/>
      <c r="D964" s="1"/>
      <c r="E964" s="1"/>
    </row>
    <row r="965" spans="1:5" ht="14.25" customHeight="1" x14ac:dyDescent="0.2">
      <c r="A965" s="1"/>
      <c r="B965" s="409"/>
      <c r="C965" s="409"/>
      <c r="D965" s="1"/>
      <c r="E965" s="1"/>
    </row>
    <row r="966" spans="1:5" ht="14.25" customHeight="1" x14ac:dyDescent="0.2">
      <c r="A966" s="1"/>
      <c r="B966" s="409"/>
      <c r="C966" s="409"/>
      <c r="D966" s="1"/>
      <c r="E966" s="1"/>
    </row>
    <row r="967" spans="1:5" ht="14.25" customHeight="1" x14ac:dyDescent="0.2">
      <c r="A967" s="1"/>
      <c r="B967" s="409"/>
      <c r="C967" s="409"/>
      <c r="D967" s="1"/>
      <c r="E967" s="1"/>
    </row>
    <row r="968" spans="1:5" ht="14.25" customHeight="1" x14ac:dyDescent="0.2">
      <c r="A968" s="1"/>
      <c r="B968" s="409"/>
      <c r="C968" s="409"/>
      <c r="D968" s="1"/>
      <c r="E968" s="1"/>
    </row>
    <row r="969" spans="1:5" ht="14.25" customHeight="1" x14ac:dyDescent="0.2">
      <c r="A969" s="1"/>
      <c r="B969" s="409"/>
      <c r="C969" s="409"/>
      <c r="D969" s="1"/>
      <c r="E969" s="1"/>
    </row>
    <row r="970" spans="1:5" ht="14.25" customHeight="1" x14ac:dyDescent="0.2">
      <c r="A970" s="1"/>
      <c r="B970" s="409"/>
      <c r="C970" s="409"/>
      <c r="D970" s="1"/>
      <c r="E970" s="1"/>
    </row>
    <row r="971" spans="1:5" ht="14.25" customHeight="1" x14ac:dyDescent="0.2">
      <c r="A971" s="1"/>
      <c r="B971" s="409"/>
      <c r="C971" s="409"/>
      <c r="D971" s="1"/>
      <c r="E971" s="1"/>
    </row>
    <row r="972" spans="1:5" ht="14.25" customHeight="1" x14ac:dyDescent="0.2">
      <c r="A972" s="1"/>
      <c r="B972" s="409"/>
      <c r="C972" s="409"/>
      <c r="D972" s="1"/>
      <c r="E972" s="1"/>
    </row>
    <row r="973" spans="1:5" ht="14.25" customHeight="1" x14ac:dyDescent="0.2">
      <c r="A973" s="1"/>
      <c r="B973" s="409"/>
      <c r="C973" s="409"/>
      <c r="D973" s="1"/>
      <c r="E973" s="1"/>
    </row>
    <row r="974" spans="1:5" ht="14.25" customHeight="1" x14ac:dyDescent="0.2">
      <c r="A974" s="1"/>
      <c r="B974" s="409"/>
      <c r="C974" s="409"/>
      <c r="D974" s="1"/>
      <c r="E974" s="1"/>
    </row>
    <row r="975" spans="1:5" ht="14.25" customHeight="1" x14ac:dyDescent="0.2">
      <c r="A975" s="1"/>
      <c r="B975" s="409"/>
      <c r="C975" s="409"/>
      <c r="D975" s="1"/>
      <c r="E975" s="1"/>
    </row>
    <row r="976" spans="1:5" ht="14.25" customHeight="1" x14ac:dyDescent="0.2">
      <c r="A976" s="1"/>
      <c r="B976" s="409"/>
      <c r="C976" s="409"/>
      <c r="D976" s="1"/>
      <c r="E976" s="1"/>
    </row>
    <row r="977" spans="1:5" ht="14.25" customHeight="1" x14ac:dyDescent="0.2">
      <c r="A977" s="1"/>
      <c r="B977" s="409"/>
      <c r="C977" s="409"/>
      <c r="D977" s="1"/>
      <c r="E977" s="1"/>
    </row>
    <row r="978" spans="1:5" ht="14.25" customHeight="1" x14ac:dyDescent="0.2">
      <c r="A978" s="1"/>
      <c r="B978" s="409"/>
      <c r="C978" s="409"/>
      <c r="D978" s="1"/>
      <c r="E978" s="1"/>
    </row>
    <row r="979" spans="1:5" ht="14.25" customHeight="1" x14ac:dyDescent="0.2">
      <c r="A979" s="1"/>
      <c r="B979" s="409"/>
      <c r="C979" s="409"/>
      <c r="D979" s="1"/>
      <c r="E979" s="1"/>
    </row>
    <row r="980" spans="1:5" ht="14.25" customHeight="1" x14ac:dyDescent="0.2">
      <c r="A980" s="1"/>
      <c r="B980" s="409"/>
      <c r="C980" s="409"/>
      <c r="D980" s="1"/>
      <c r="E980" s="1"/>
    </row>
    <row r="981" spans="1:5" ht="14.25" customHeight="1" x14ac:dyDescent="0.2">
      <c r="A981" s="1"/>
      <c r="B981" s="409"/>
      <c r="C981" s="409"/>
      <c r="D981" s="1"/>
      <c r="E981" s="1"/>
    </row>
    <row r="982" spans="1:5" ht="14.25" customHeight="1" x14ac:dyDescent="0.2">
      <c r="A982" s="1"/>
      <c r="B982" s="409"/>
      <c r="C982" s="409"/>
      <c r="D982" s="1"/>
      <c r="E982" s="1"/>
    </row>
    <row r="983" spans="1:5" ht="14.25" customHeight="1" x14ac:dyDescent="0.2">
      <c r="A983" s="1"/>
      <c r="B983" s="409"/>
      <c r="C983" s="409"/>
      <c r="D983" s="1"/>
      <c r="E983" s="1"/>
    </row>
    <row r="984" spans="1:5" ht="14.25" customHeight="1" x14ac:dyDescent="0.2">
      <c r="A984" s="1"/>
      <c r="B984" s="409"/>
      <c r="C984" s="409"/>
      <c r="D984" s="1"/>
      <c r="E984" s="1"/>
    </row>
    <row r="985" spans="1:5" ht="14.25" customHeight="1" x14ac:dyDescent="0.2">
      <c r="A985" s="1"/>
      <c r="B985" s="409"/>
      <c r="C985" s="409"/>
      <c r="D985" s="1"/>
      <c r="E985" s="1"/>
    </row>
    <row r="986" spans="1:5" ht="14.25" customHeight="1" x14ac:dyDescent="0.2">
      <c r="A986" s="1"/>
      <c r="B986" s="409"/>
      <c r="C986" s="409"/>
      <c r="D986" s="1"/>
      <c r="E986" s="1"/>
    </row>
    <row r="987" spans="1:5" ht="14.25" customHeight="1" x14ac:dyDescent="0.2">
      <c r="A987" s="1"/>
      <c r="B987" s="409"/>
      <c r="C987" s="409"/>
      <c r="D987" s="1"/>
      <c r="E987" s="1"/>
    </row>
    <row r="988" spans="1:5" ht="14.25" customHeight="1" x14ac:dyDescent="0.2">
      <c r="A988" s="1"/>
      <c r="B988" s="409"/>
      <c r="C988" s="409"/>
      <c r="D988" s="1"/>
      <c r="E988" s="1"/>
    </row>
    <row r="989" spans="1:5" ht="14.25" customHeight="1" x14ac:dyDescent="0.2">
      <c r="A989" s="1"/>
      <c r="B989" s="409"/>
      <c r="C989" s="409"/>
      <c r="D989" s="1"/>
      <c r="E989" s="1"/>
    </row>
    <row r="990" spans="1:5" ht="14.25" customHeight="1" x14ac:dyDescent="0.2">
      <c r="A990" s="1"/>
      <c r="B990" s="409"/>
      <c r="C990" s="409"/>
      <c r="D990" s="1"/>
      <c r="E990" s="1"/>
    </row>
    <row r="991" spans="1:5" ht="14.25" customHeight="1" x14ac:dyDescent="0.2">
      <c r="A991" s="1"/>
      <c r="B991" s="409"/>
      <c r="C991" s="409"/>
      <c r="D991" s="1"/>
      <c r="E991" s="1"/>
    </row>
    <row r="992" spans="1:5" ht="14.25" customHeight="1" x14ac:dyDescent="0.2">
      <c r="A992" s="1"/>
      <c r="B992" s="409"/>
      <c r="C992" s="409"/>
      <c r="D992" s="1"/>
      <c r="E992" s="1"/>
    </row>
    <row r="993" spans="1:5" ht="14.25" customHeight="1" x14ac:dyDescent="0.2">
      <c r="A993" s="1"/>
      <c r="B993" s="409"/>
      <c r="C993" s="409"/>
      <c r="D993" s="1"/>
      <c r="E993" s="1"/>
    </row>
    <row r="994" spans="1:5" ht="14.25" customHeight="1" x14ac:dyDescent="0.2">
      <c r="A994" s="1"/>
      <c r="B994" s="409"/>
      <c r="C994" s="409"/>
      <c r="D994" s="1"/>
      <c r="E994" s="1"/>
    </row>
    <row r="995" spans="1:5" ht="14.25" customHeight="1" x14ac:dyDescent="0.2">
      <c r="A995" s="1"/>
      <c r="B995" s="409"/>
      <c r="C995" s="409"/>
      <c r="D995" s="1"/>
      <c r="E995" s="1"/>
    </row>
    <row r="996" spans="1:5" ht="14.25" customHeight="1" x14ac:dyDescent="0.2">
      <c r="A996" s="1"/>
      <c r="B996" s="409"/>
      <c r="C996" s="409"/>
      <c r="D996" s="1"/>
      <c r="E996" s="1"/>
    </row>
    <row r="997" spans="1:5" ht="14.25" customHeight="1" x14ac:dyDescent="0.2">
      <c r="A997" s="1"/>
      <c r="B997" s="409"/>
      <c r="C997" s="409"/>
      <c r="D997" s="1"/>
      <c r="E997" s="1"/>
    </row>
    <row r="998" spans="1:5" ht="14.25" customHeight="1" x14ac:dyDescent="0.2">
      <c r="A998" s="1"/>
      <c r="B998" s="409"/>
      <c r="C998" s="409"/>
      <c r="D998" s="1"/>
      <c r="E998" s="1"/>
    </row>
    <row r="999" spans="1:5" ht="14.25" customHeight="1" x14ac:dyDescent="0.2">
      <c r="A999" s="1"/>
      <c r="B999" s="409"/>
      <c r="C999" s="409"/>
      <c r="D999" s="1"/>
      <c r="E999" s="1"/>
    </row>
  </sheetData>
  <autoFilter ref="A1:E16" xr:uid="{00000000-0009-0000-0000-000004000000}"/>
  <mergeCells count="2">
    <mergeCell ref="A18:E18"/>
    <mergeCell ref="A19:E19"/>
  </mergeCells>
  <pageMargins left="3.7109375E-2" right="5.832356770833333" top="0.33747329059829062" bottom="0.74803149606299213" header="0" footer="0"/>
  <pageSetup scale="19" orientation="portrait" r:id="rId1"/>
  <headerFooter>
    <oddHeader>&amp;L&amp;G
CÓDIGO: CCE-DES-FM-15
VERSIÓN: 04 DEL 11 DE DICIEMBRE DE 2023&amp;C &amp;"Century Gothic,Negrita"&amp;12&amp;K46589CAGENCIA NACIONALDE CONTRATACIÓN
 PÚBLICA -COLOMBIA COMPRA EFICIENTE-&amp;R&amp;G</oddHeader>
    <oddFooter>&amp;C&amp;G</oddFooter>
  </headerFooter>
  <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75CD5-09DA-4FF3-ADA8-B043A5F21B01}">
  <dimension ref="A1:X20"/>
  <sheetViews>
    <sheetView workbookViewId="0">
      <selection sqref="A1:W1"/>
    </sheetView>
  </sheetViews>
  <sheetFormatPr baseColWidth="10" defaultColWidth="11.5" defaultRowHeight="39" customHeight="1" x14ac:dyDescent="0.2"/>
  <cols>
    <col min="1" max="2" width="19.5" style="47" customWidth="1"/>
    <col min="3" max="3" width="38.5" style="50" customWidth="1"/>
    <col min="4" max="4" width="43.5" style="50" customWidth="1"/>
    <col min="5" max="5" width="53.5" style="50" customWidth="1"/>
    <col min="6" max="8" width="13.5" style="51" customWidth="1"/>
    <col min="9" max="9" width="13.5" style="48" customWidth="1"/>
    <col min="10" max="10" width="28.5" style="49" customWidth="1"/>
    <col min="11" max="11" width="37.5" style="52" customWidth="1"/>
    <col min="12" max="12" width="38.1640625" style="52" customWidth="1"/>
    <col min="13" max="13" width="35.83203125" style="52" customWidth="1"/>
    <col min="14" max="17" width="28.5" style="52" customWidth="1"/>
    <col min="18" max="18" width="28.5" style="53" customWidth="1"/>
    <col min="19" max="22" width="12.83203125" style="51" customWidth="1"/>
    <col min="23" max="23" width="129.5" style="54" customWidth="1"/>
    <col min="24" max="24" width="81" style="8" customWidth="1"/>
    <col min="25" max="16384" width="11.5" style="8"/>
  </cols>
  <sheetData>
    <row r="1" spans="1:24" ht="59" customHeight="1" x14ac:dyDescent="0.2">
      <c r="A1" s="816" t="s">
        <v>631</v>
      </c>
      <c r="B1" s="816"/>
      <c r="C1" s="816"/>
      <c r="D1" s="816"/>
      <c r="E1" s="816"/>
      <c r="F1" s="816"/>
      <c r="G1" s="816"/>
      <c r="H1" s="816"/>
      <c r="I1" s="816"/>
      <c r="J1" s="816"/>
      <c r="K1" s="816"/>
      <c r="L1" s="816"/>
      <c r="M1" s="816"/>
      <c r="N1" s="816"/>
      <c r="O1" s="816"/>
      <c r="P1" s="816"/>
      <c r="Q1" s="816"/>
      <c r="R1" s="816"/>
      <c r="S1" s="816"/>
      <c r="T1" s="816"/>
      <c r="U1" s="816"/>
      <c r="V1" s="816"/>
      <c r="W1" s="816"/>
    </row>
    <row r="2" spans="1:24" s="10" customFormat="1" ht="39" customHeight="1" x14ac:dyDescent="0.2">
      <c r="A2" s="817" t="s">
        <v>632</v>
      </c>
      <c r="B2" s="817" t="s">
        <v>633</v>
      </c>
      <c r="C2" s="818" t="s">
        <v>411</v>
      </c>
      <c r="D2" s="818" t="s">
        <v>634</v>
      </c>
      <c r="E2" s="818" t="s">
        <v>635</v>
      </c>
      <c r="F2" s="819" t="s">
        <v>636</v>
      </c>
      <c r="G2" s="819"/>
      <c r="H2" s="819"/>
      <c r="I2" s="819"/>
      <c r="J2" s="820" t="s">
        <v>637</v>
      </c>
      <c r="K2" s="820" t="s">
        <v>638</v>
      </c>
      <c r="L2" s="820"/>
      <c r="M2" s="814" t="s">
        <v>639</v>
      </c>
      <c r="N2" s="814" t="s">
        <v>640</v>
      </c>
      <c r="O2" s="814" t="s">
        <v>641</v>
      </c>
      <c r="P2" s="814" t="s">
        <v>642</v>
      </c>
      <c r="Q2" s="815" t="s">
        <v>643</v>
      </c>
      <c r="R2" s="815" t="s">
        <v>644</v>
      </c>
      <c r="S2" s="815" t="s">
        <v>645</v>
      </c>
      <c r="T2" s="815"/>
      <c r="U2" s="815"/>
      <c r="V2" s="815"/>
      <c r="W2" s="821" t="s">
        <v>569</v>
      </c>
      <c r="X2" s="809" t="s">
        <v>646</v>
      </c>
    </row>
    <row r="3" spans="1:24" s="10" customFormat="1" ht="117.75" customHeight="1" x14ac:dyDescent="0.2">
      <c r="A3" s="817"/>
      <c r="B3" s="817"/>
      <c r="C3" s="818"/>
      <c r="D3" s="818"/>
      <c r="E3" s="818"/>
      <c r="F3" s="11" t="s">
        <v>647</v>
      </c>
      <c r="G3" s="11" t="s">
        <v>648</v>
      </c>
      <c r="H3" s="11" t="s">
        <v>649</v>
      </c>
      <c r="I3" s="11" t="s">
        <v>650</v>
      </c>
      <c r="J3" s="820"/>
      <c r="K3" s="820"/>
      <c r="L3" s="820"/>
      <c r="M3" s="814"/>
      <c r="N3" s="814"/>
      <c r="O3" s="814"/>
      <c r="P3" s="814"/>
      <c r="Q3" s="815"/>
      <c r="R3" s="815"/>
      <c r="S3" s="9">
        <v>2023</v>
      </c>
      <c r="T3" s="9">
        <v>2024</v>
      </c>
      <c r="U3" s="9">
        <v>2025</v>
      </c>
      <c r="V3" s="9">
        <v>2026</v>
      </c>
      <c r="W3" s="821"/>
      <c r="X3" s="809"/>
    </row>
    <row r="4" spans="1:24" ht="407.25" hidden="1" customHeight="1" x14ac:dyDescent="0.2">
      <c r="A4" s="12" t="s">
        <v>651</v>
      </c>
      <c r="B4" s="12" t="s">
        <v>652</v>
      </c>
      <c r="C4" s="12" t="s">
        <v>653</v>
      </c>
      <c r="D4" s="13" t="s">
        <v>654</v>
      </c>
      <c r="E4" s="12" t="s">
        <v>655</v>
      </c>
      <c r="F4" s="810" t="s">
        <v>656</v>
      </c>
      <c r="G4" s="810" t="s">
        <v>657</v>
      </c>
      <c r="H4" s="810" t="s">
        <v>658</v>
      </c>
      <c r="I4" s="810" t="s">
        <v>659</v>
      </c>
      <c r="J4" s="14" t="s">
        <v>660</v>
      </c>
      <c r="K4" s="811" t="s">
        <v>661</v>
      </c>
      <c r="L4" s="800"/>
      <c r="M4" s="14" t="s">
        <v>662</v>
      </c>
      <c r="N4" s="14" t="s">
        <v>663</v>
      </c>
      <c r="O4" s="14" t="s">
        <v>664</v>
      </c>
      <c r="P4" s="14" t="s">
        <v>665</v>
      </c>
      <c r="Q4" s="14" t="s">
        <v>666</v>
      </c>
      <c r="R4" s="14" t="s">
        <v>667</v>
      </c>
      <c r="S4" s="800" t="s">
        <v>668</v>
      </c>
      <c r="T4" s="800"/>
      <c r="U4" s="800"/>
      <c r="V4" s="800"/>
      <c r="W4" s="15"/>
      <c r="X4" s="16"/>
    </row>
    <row r="5" spans="1:24" ht="106.5" customHeight="1" x14ac:dyDescent="0.2">
      <c r="A5" s="800" t="s">
        <v>669</v>
      </c>
      <c r="B5" s="801" t="s">
        <v>670</v>
      </c>
      <c r="C5" s="804" t="s">
        <v>671</v>
      </c>
      <c r="D5" s="804" t="s">
        <v>622</v>
      </c>
      <c r="E5" s="805" t="s">
        <v>413</v>
      </c>
      <c r="F5" s="810"/>
      <c r="G5" s="810"/>
      <c r="H5" s="810"/>
      <c r="I5" s="810"/>
      <c r="J5" s="17" t="s">
        <v>672</v>
      </c>
      <c r="K5" s="17" t="s">
        <v>673</v>
      </c>
      <c r="L5" s="17" t="s">
        <v>674</v>
      </c>
      <c r="M5" s="17" t="s">
        <v>675</v>
      </c>
      <c r="N5" s="18" t="s">
        <v>676</v>
      </c>
      <c r="O5" s="19">
        <v>1</v>
      </c>
      <c r="P5" s="18">
        <v>1</v>
      </c>
      <c r="Q5" s="20" t="s">
        <v>176</v>
      </c>
      <c r="R5" s="21" t="s">
        <v>677</v>
      </c>
      <c r="S5" s="17">
        <v>0</v>
      </c>
      <c r="T5" s="17" t="s">
        <v>678</v>
      </c>
      <c r="U5" s="17" t="s">
        <v>679</v>
      </c>
      <c r="V5" s="17" t="s">
        <v>680</v>
      </c>
      <c r="W5" s="22" t="s">
        <v>681</v>
      </c>
      <c r="X5" s="23" t="s">
        <v>682</v>
      </c>
    </row>
    <row r="6" spans="1:24" ht="99" customHeight="1" x14ac:dyDescent="0.2">
      <c r="A6" s="800"/>
      <c r="B6" s="802"/>
      <c r="C6" s="804"/>
      <c r="D6" s="804"/>
      <c r="E6" s="806"/>
      <c r="F6" s="810"/>
      <c r="G6" s="810"/>
      <c r="H6" s="810"/>
      <c r="I6" s="810"/>
      <c r="J6" s="799" t="s">
        <v>683</v>
      </c>
      <c r="K6" s="17" t="s">
        <v>684</v>
      </c>
      <c r="L6" s="17" t="s">
        <v>115</v>
      </c>
      <c r="M6" s="17" t="s">
        <v>685</v>
      </c>
      <c r="N6" s="18" t="s">
        <v>686</v>
      </c>
      <c r="O6" s="18">
        <v>4</v>
      </c>
      <c r="P6" s="18">
        <v>16</v>
      </c>
      <c r="Q6" s="18" t="s">
        <v>110</v>
      </c>
      <c r="R6" s="24" t="s">
        <v>687</v>
      </c>
      <c r="S6" s="18">
        <v>4</v>
      </c>
      <c r="T6" s="18">
        <v>4</v>
      </c>
      <c r="U6" s="18">
        <v>4</v>
      </c>
      <c r="V6" s="18">
        <v>4</v>
      </c>
      <c r="W6" s="22" t="s">
        <v>688</v>
      </c>
      <c r="X6" s="25" t="s">
        <v>689</v>
      </c>
    </row>
    <row r="7" spans="1:24" ht="117.75" customHeight="1" x14ac:dyDescent="0.2">
      <c r="A7" s="800"/>
      <c r="B7" s="802"/>
      <c r="C7" s="804"/>
      <c r="D7" s="804"/>
      <c r="E7" s="806"/>
      <c r="F7" s="810"/>
      <c r="G7" s="810"/>
      <c r="H7" s="810"/>
      <c r="I7" s="810"/>
      <c r="J7" s="799"/>
      <c r="K7" s="17" t="s">
        <v>690</v>
      </c>
      <c r="L7" s="17" t="s">
        <v>691</v>
      </c>
      <c r="M7" s="17" t="s">
        <v>692</v>
      </c>
      <c r="N7" s="18" t="s">
        <v>693</v>
      </c>
      <c r="O7" s="18">
        <v>2</v>
      </c>
      <c r="P7" s="18">
        <v>10</v>
      </c>
      <c r="Q7" s="18" t="s">
        <v>110</v>
      </c>
      <c r="R7" s="24" t="s">
        <v>687</v>
      </c>
      <c r="S7" s="18">
        <v>4</v>
      </c>
      <c r="T7" s="18">
        <v>2</v>
      </c>
      <c r="U7" s="18">
        <v>2</v>
      </c>
      <c r="V7" s="18">
        <v>2</v>
      </c>
      <c r="W7" s="26" t="s">
        <v>694</v>
      </c>
      <c r="X7" s="25" t="s">
        <v>695</v>
      </c>
    </row>
    <row r="8" spans="1:24" ht="56" x14ac:dyDescent="0.2">
      <c r="A8" s="800"/>
      <c r="B8" s="802"/>
      <c r="C8" s="798"/>
      <c r="D8" s="798"/>
      <c r="E8" s="798"/>
      <c r="F8" s="810"/>
      <c r="G8" s="810"/>
      <c r="H8" s="810"/>
      <c r="I8" s="810"/>
      <c r="J8" s="799" t="s">
        <v>683</v>
      </c>
      <c r="K8" s="17" t="s">
        <v>684</v>
      </c>
      <c r="L8" s="17" t="s">
        <v>696</v>
      </c>
      <c r="M8" s="27" t="s">
        <v>697</v>
      </c>
      <c r="N8" s="28" t="s">
        <v>698</v>
      </c>
      <c r="O8" s="28">
        <v>0</v>
      </c>
      <c r="P8" s="28">
        <v>6</v>
      </c>
      <c r="Q8" s="28" t="s">
        <v>176</v>
      </c>
      <c r="R8" s="29" t="s">
        <v>205</v>
      </c>
      <c r="S8" s="30">
        <v>3</v>
      </c>
      <c r="T8" s="30">
        <v>1</v>
      </c>
      <c r="U8" s="30">
        <v>1</v>
      </c>
      <c r="V8" s="30">
        <v>1</v>
      </c>
      <c r="W8" s="26" t="s">
        <v>699</v>
      </c>
      <c r="X8" s="31" t="s">
        <v>700</v>
      </c>
    </row>
    <row r="9" spans="1:24" ht="75.75" customHeight="1" x14ac:dyDescent="0.2">
      <c r="A9" s="800"/>
      <c r="B9" s="802"/>
      <c r="C9" s="798"/>
      <c r="D9" s="798"/>
      <c r="E9" s="798"/>
      <c r="F9" s="810"/>
      <c r="G9" s="810"/>
      <c r="H9" s="810"/>
      <c r="I9" s="810"/>
      <c r="J9" s="799"/>
      <c r="K9" s="17" t="s">
        <v>684</v>
      </c>
      <c r="L9" s="17" t="s">
        <v>696</v>
      </c>
      <c r="M9" s="812" t="s">
        <v>701</v>
      </c>
      <c r="N9" s="813" t="s">
        <v>702</v>
      </c>
      <c r="O9" s="795">
        <v>0</v>
      </c>
      <c r="P9" s="796">
        <v>0.1</v>
      </c>
      <c r="Q9" s="795" t="s">
        <v>703</v>
      </c>
      <c r="R9" s="797" t="s">
        <v>205</v>
      </c>
      <c r="S9" s="787">
        <v>1.7999999999999999E-2</v>
      </c>
      <c r="T9" s="787">
        <v>2.5000000000000001E-2</v>
      </c>
      <c r="U9" s="787">
        <v>2.7E-2</v>
      </c>
      <c r="V9" s="787">
        <v>0.03</v>
      </c>
      <c r="W9" s="788" t="s">
        <v>704</v>
      </c>
      <c r="X9" s="790" t="s">
        <v>705</v>
      </c>
    </row>
    <row r="10" spans="1:24" ht="40.5" customHeight="1" x14ac:dyDescent="0.2">
      <c r="A10" s="800"/>
      <c r="B10" s="802"/>
      <c r="C10" s="798"/>
      <c r="D10" s="798"/>
      <c r="E10" s="798"/>
      <c r="F10" s="810"/>
      <c r="G10" s="810"/>
      <c r="H10" s="810"/>
      <c r="I10" s="810"/>
      <c r="J10" s="799"/>
      <c r="K10" s="17" t="s">
        <v>706</v>
      </c>
      <c r="L10" s="17" t="s">
        <v>116</v>
      </c>
      <c r="M10" s="812"/>
      <c r="N10" s="813"/>
      <c r="O10" s="795"/>
      <c r="P10" s="796"/>
      <c r="Q10" s="795"/>
      <c r="R10" s="797"/>
      <c r="S10" s="787"/>
      <c r="T10" s="787"/>
      <c r="U10" s="787"/>
      <c r="V10" s="787"/>
      <c r="W10" s="789"/>
      <c r="X10" s="791"/>
    </row>
    <row r="11" spans="1:24" ht="203.25" customHeight="1" x14ac:dyDescent="0.2">
      <c r="A11" s="800"/>
      <c r="B11" s="802"/>
      <c r="C11" s="792" t="s">
        <v>707</v>
      </c>
      <c r="D11" s="792" t="s">
        <v>487</v>
      </c>
      <c r="E11" s="792" t="s">
        <v>415</v>
      </c>
      <c r="F11" s="810"/>
      <c r="G11" s="810"/>
      <c r="H11" s="810"/>
      <c r="I11" s="810"/>
      <c r="J11" s="17" t="s">
        <v>683</v>
      </c>
      <c r="K11" s="17" t="s">
        <v>684</v>
      </c>
      <c r="L11" s="17" t="s">
        <v>115</v>
      </c>
      <c r="M11" s="18" t="s">
        <v>708</v>
      </c>
      <c r="N11" s="18" t="s">
        <v>709</v>
      </c>
      <c r="O11" s="18" t="s">
        <v>710</v>
      </c>
      <c r="P11" s="32">
        <v>1</v>
      </c>
      <c r="Q11" s="18" t="s">
        <v>703</v>
      </c>
      <c r="R11" s="24" t="s">
        <v>711</v>
      </c>
      <c r="S11" s="32">
        <v>0.2</v>
      </c>
      <c r="T11" s="32">
        <v>0.4</v>
      </c>
      <c r="U11" s="32">
        <v>0.2</v>
      </c>
      <c r="V11" s="32">
        <v>0.2</v>
      </c>
      <c r="W11" s="33" t="s">
        <v>712</v>
      </c>
      <c r="X11" s="34" t="s">
        <v>713</v>
      </c>
    </row>
    <row r="12" spans="1:24" ht="156" customHeight="1" x14ac:dyDescent="0.2">
      <c r="A12" s="800"/>
      <c r="B12" s="802"/>
      <c r="C12" s="792"/>
      <c r="D12" s="792"/>
      <c r="E12" s="792"/>
      <c r="F12" s="810"/>
      <c r="G12" s="810"/>
      <c r="H12" s="810"/>
      <c r="I12" s="810"/>
      <c r="J12" s="793" t="s">
        <v>672</v>
      </c>
      <c r="K12" s="17" t="s">
        <v>684</v>
      </c>
      <c r="L12" s="17" t="s">
        <v>115</v>
      </c>
      <c r="M12" s="18" t="s">
        <v>714</v>
      </c>
      <c r="N12" s="18" t="s">
        <v>715</v>
      </c>
      <c r="O12" s="18" t="s">
        <v>710</v>
      </c>
      <c r="P12" s="18">
        <v>1</v>
      </c>
      <c r="Q12" s="18" t="s">
        <v>110</v>
      </c>
      <c r="R12" s="24" t="s">
        <v>711</v>
      </c>
      <c r="S12" s="35">
        <v>0</v>
      </c>
      <c r="T12" s="35">
        <v>0.25</v>
      </c>
      <c r="U12" s="35">
        <v>0.6</v>
      </c>
      <c r="V12" s="35">
        <v>1</v>
      </c>
      <c r="W12" s="33" t="s">
        <v>716</v>
      </c>
      <c r="X12" s="34" t="s">
        <v>717</v>
      </c>
    </row>
    <row r="13" spans="1:24" ht="279" customHeight="1" x14ac:dyDescent="0.2">
      <c r="A13" s="800"/>
      <c r="B13" s="802"/>
      <c r="C13" s="792"/>
      <c r="D13" s="792"/>
      <c r="E13" s="792"/>
      <c r="F13" s="810"/>
      <c r="G13" s="810"/>
      <c r="H13" s="810"/>
      <c r="I13" s="810"/>
      <c r="J13" s="794"/>
      <c r="K13" s="17" t="s">
        <v>673</v>
      </c>
      <c r="L13" s="17" t="s">
        <v>718</v>
      </c>
      <c r="M13" s="17" t="s">
        <v>719</v>
      </c>
      <c r="N13" s="18" t="s">
        <v>720</v>
      </c>
      <c r="O13" s="18" t="s">
        <v>710</v>
      </c>
      <c r="P13" s="18">
        <v>7</v>
      </c>
      <c r="Q13" s="18" t="s">
        <v>110</v>
      </c>
      <c r="R13" s="24" t="s">
        <v>711</v>
      </c>
      <c r="S13" s="18">
        <v>2</v>
      </c>
      <c r="T13" s="18">
        <v>2</v>
      </c>
      <c r="U13" s="18" t="s">
        <v>721</v>
      </c>
      <c r="V13" s="18">
        <v>1</v>
      </c>
      <c r="W13" s="33" t="s">
        <v>722</v>
      </c>
      <c r="X13" s="34" t="s">
        <v>723</v>
      </c>
    </row>
    <row r="14" spans="1:24" ht="217" customHeight="1" x14ac:dyDescent="0.2">
      <c r="A14" s="800"/>
      <c r="B14" s="802"/>
      <c r="C14" s="792"/>
      <c r="D14" s="792"/>
      <c r="E14" s="792"/>
      <c r="F14" s="810"/>
      <c r="G14" s="810"/>
      <c r="H14" s="810"/>
      <c r="I14" s="810"/>
      <c r="J14" s="17" t="s">
        <v>724</v>
      </c>
      <c r="K14" s="17" t="s">
        <v>690</v>
      </c>
      <c r="L14" s="17" t="s">
        <v>725</v>
      </c>
      <c r="M14" s="18" t="s">
        <v>726</v>
      </c>
      <c r="N14" s="18" t="s">
        <v>709</v>
      </c>
      <c r="O14" s="19" t="s">
        <v>727</v>
      </c>
      <c r="P14" s="32">
        <v>1</v>
      </c>
      <c r="Q14" s="18" t="s">
        <v>703</v>
      </c>
      <c r="R14" s="24" t="s">
        <v>711</v>
      </c>
      <c r="S14" s="32">
        <v>0.3</v>
      </c>
      <c r="T14" s="32">
        <v>0.25</v>
      </c>
      <c r="U14" s="32">
        <v>0.25</v>
      </c>
      <c r="V14" s="32">
        <v>0.2</v>
      </c>
      <c r="W14" s="33" t="s">
        <v>728</v>
      </c>
      <c r="X14" s="36" t="s">
        <v>729</v>
      </c>
    </row>
    <row r="15" spans="1:24" ht="150" customHeight="1" x14ac:dyDescent="0.2">
      <c r="A15" s="800"/>
      <c r="B15" s="802"/>
      <c r="C15" s="807" t="s">
        <v>730</v>
      </c>
      <c r="D15" s="807" t="s">
        <v>627</v>
      </c>
      <c r="E15" s="807" t="s">
        <v>416</v>
      </c>
      <c r="F15" s="810"/>
      <c r="G15" s="810"/>
      <c r="H15" s="810"/>
      <c r="I15" s="810"/>
      <c r="J15" s="17" t="s">
        <v>731</v>
      </c>
      <c r="K15" s="17" t="s">
        <v>673</v>
      </c>
      <c r="L15" s="17" t="s">
        <v>732</v>
      </c>
      <c r="M15" s="17" t="s">
        <v>733</v>
      </c>
      <c r="N15" s="18" t="s">
        <v>734</v>
      </c>
      <c r="O15" s="37">
        <v>40200</v>
      </c>
      <c r="P15" s="18">
        <v>130000</v>
      </c>
      <c r="Q15" s="18" t="s">
        <v>110</v>
      </c>
      <c r="R15" s="24" t="s">
        <v>735</v>
      </c>
      <c r="S15" s="18">
        <v>30000</v>
      </c>
      <c r="T15" s="18">
        <v>30000</v>
      </c>
      <c r="U15" s="18">
        <v>40000</v>
      </c>
      <c r="V15" s="18">
        <v>30000</v>
      </c>
      <c r="W15" s="38" t="s">
        <v>736</v>
      </c>
      <c r="X15" s="16"/>
    </row>
    <row r="16" spans="1:24" ht="114.75" customHeight="1" x14ac:dyDescent="0.2">
      <c r="A16" s="800"/>
      <c r="B16" s="802"/>
      <c r="C16" s="807"/>
      <c r="D16" s="807"/>
      <c r="E16" s="807"/>
      <c r="F16" s="810"/>
      <c r="G16" s="810"/>
      <c r="H16" s="810"/>
      <c r="I16" s="810"/>
      <c r="J16" s="799" t="s">
        <v>683</v>
      </c>
      <c r="K16" s="17" t="s">
        <v>684</v>
      </c>
      <c r="L16" s="17" t="s">
        <v>737</v>
      </c>
      <c r="M16" s="17" t="s">
        <v>738</v>
      </c>
      <c r="N16" s="18" t="s">
        <v>739</v>
      </c>
      <c r="O16" s="17" t="s">
        <v>710</v>
      </c>
      <c r="P16" s="39">
        <v>20000</v>
      </c>
      <c r="Q16" s="18" t="s">
        <v>110</v>
      </c>
      <c r="R16" s="24" t="s">
        <v>735</v>
      </c>
      <c r="S16" s="39" t="s">
        <v>710</v>
      </c>
      <c r="T16" s="39">
        <f>(T15*20%)</f>
        <v>6000</v>
      </c>
      <c r="U16" s="39">
        <f t="shared" ref="U16:V16" si="0">(U15*20%)</f>
        <v>8000</v>
      </c>
      <c r="V16" s="39">
        <f t="shared" si="0"/>
        <v>6000</v>
      </c>
      <c r="W16" s="40" t="s">
        <v>740</v>
      </c>
      <c r="X16" s="16"/>
    </row>
    <row r="17" spans="1:24" ht="96" customHeight="1" x14ac:dyDescent="0.2">
      <c r="A17" s="800"/>
      <c r="B17" s="802"/>
      <c r="C17" s="807"/>
      <c r="D17" s="807"/>
      <c r="E17" s="807"/>
      <c r="F17" s="810"/>
      <c r="G17" s="810"/>
      <c r="H17" s="810"/>
      <c r="I17" s="810"/>
      <c r="J17" s="799"/>
      <c r="K17" s="17" t="s">
        <v>684</v>
      </c>
      <c r="L17" s="17" t="s">
        <v>737</v>
      </c>
      <c r="M17" s="17" t="s">
        <v>741</v>
      </c>
      <c r="N17" s="18" t="s">
        <v>742</v>
      </c>
      <c r="O17" s="18" t="s">
        <v>710</v>
      </c>
      <c r="P17" s="18">
        <v>32</v>
      </c>
      <c r="Q17" s="18" t="s">
        <v>110</v>
      </c>
      <c r="R17" s="24" t="s">
        <v>735</v>
      </c>
      <c r="S17" s="18">
        <v>14</v>
      </c>
      <c r="T17" s="18">
        <v>20</v>
      </c>
      <c r="U17" s="18">
        <v>25</v>
      </c>
      <c r="V17" s="18">
        <v>15</v>
      </c>
      <c r="W17" s="40" t="s">
        <v>743</v>
      </c>
      <c r="X17" s="16"/>
    </row>
    <row r="18" spans="1:24" ht="210" customHeight="1" x14ac:dyDescent="0.2">
      <c r="A18" s="800"/>
      <c r="B18" s="802"/>
      <c r="C18" s="807"/>
      <c r="D18" s="808" t="s">
        <v>744</v>
      </c>
      <c r="E18" s="808" t="s">
        <v>417</v>
      </c>
      <c r="F18" s="810"/>
      <c r="G18" s="810"/>
      <c r="H18" s="810"/>
      <c r="I18" s="810"/>
      <c r="J18" s="17" t="s">
        <v>731</v>
      </c>
      <c r="K18" s="17" t="s">
        <v>690</v>
      </c>
      <c r="L18" s="17" t="s">
        <v>745</v>
      </c>
      <c r="M18" s="20" t="s">
        <v>746</v>
      </c>
      <c r="N18" s="20" t="s">
        <v>747</v>
      </c>
      <c r="O18" s="20" t="s">
        <v>748</v>
      </c>
      <c r="P18" s="41">
        <v>1</v>
      </c>
      <c r="Q18" s="20" t="s">
        <v>749</v>
      </c>
      <c r="R18" s="21" t="s">
        <v>750</v>
      </c>
      <c r="S18" s="41">
        <v>0.2</v>
      </c>
      <c r="T18" s="41">
        <v>0.8</v>
      </c>
      <c r="U18" s="42"/>
      <c r="V18" s="42"/>
      <c r="W18" s="43" t="s">
        <v>751</v>
      </c>
      <c r="X18" s="23" t="s">
        <v>752</v>
      </c>
    </row>
    <row r="19" spans="1:24" ht="96" customHeight="1" x14ac:dyDescent="0.2">
      <c r="A19" s="800"/>
      <c r="B19" s="802"/>
      <c r="C19" s="807"/>
      <c r="D19" s="808"/>
      <c r="E19" s="808"/>
      <c r="F19" s="810"/>
      <c r="G19" s="810"/>
      <c r="H19" s="810"/>
      <c r="I19" s="810"/>
      <c r="J19" s="17" t="s">
        <v>731</v>
      </c>
      <c r="K19" s="17" t="s">
        <v>690</v>
      </c>
      <c r="L19" s="17" t="s">
        <v>745</v>
      </c>
      <c r="M19" s="20" t="s">
        <v>753</v>
      </c>
      <c r="N19" s="20" t="s">
        <v>754</v>
      </c>
      <c r="O19" s="20" t="s">
        <v>755</v>
      </c>
      <c r="P19" s="41">
        <v>1</v>
      </c>
      <c r="Q19" s="20" t="s">
        <v>749</v>
      </c>
      <c r="R19" s="21" t="s">
        <v>756</v>
      </c>
      <c r="S19" s="20" t="s">
        <v>710</v>
      </c>
      <c r="T19" s="41">
        <v>0.3</v>
      </c>
      <c r="U19" s="41">
        <v>0.3</v>
      </c>
      <c r="V19" s="41">
        <v>0.4</v>
      </c>
      <c r="W19" s="44" t="s">
        <v>757</v>
      </c>
      <c r="X19" s="23" t="s">
        <v>758</v>
      </c>
    </row>
    <row r="20" spans="1:24" ht="120.75" customHeight="1" x14ac:dyDescent="0.2">
      <c r="A20" s="800"/>
      <c r="B20" s="803"/>
      <c r="C20" s="807"/>
      <c r="D20" s="808"/>
      <c r="E20" s="808"/>
      <c r="F20" s="810"/>
      <c r="G20" s="810"/>
      <c r="H20" s="810"/>
      <c r="I20" s="810"/>
      <c r="J20" s="17" t="s">
        <v>731</v>
      </c>
      <c r="K20" s="17" t="s">
        <v>673</v>
      </c>
      <c r="L20" s="17" t="s">
        <v>674</v>
      </c>
      <c r="M20" s="18" t="s">
        <v>759</v>
      </c>
      <c r="N20" s="18" t="s">
        <v>760</v>
      </c>
      <c r="O20" s="18">
        <v>0</v>
      </c>
      <c r="P20" s="18">
        <v>6</v>
      </c>
      <c r="Q20" s="19" t="s">
        <v>110</v>
      </c>
      <c r="R20" s="45" t="s">
        <v>677</v>
      </c>
      <c r="S20" s="18">
        <v>0</v>
      </c>
      <c r="T20" s="18">
        <v>2</v>
      </c>
      <c r="U20" s="18">
        <v>2</v>
      </c>
      <c r="V20" s="18">
        <v>2</v>
      </c>
      <c r="W20" s="19" t="s">
        <v>761</v>
      </c>
      <c r="X20" s="46" t="s">
        <v>762</v>
      </c>
    </row>
  </sheetData>
  <mergeCells count="57">
    <mergeCell ref="A1:W1"/>
    <mergeCell ref="A2:A3"/>
    <mergeCell ref="B2:B3"/>
    <mergeCell ref="C2:C3"/>
    <mergeCell ref="D2:D3"/>
    <mergeCell ref="E2:E3"/>
    <mergeCell ref="F2:I2"/>
    <mergeCell ref="J2:J3"/>
    <mergeCell ref="K2:L3"/>
    <mergeCell ref="M2:M3"/>
    <mergeCell ref="W2:W3"/>
    <mergeCell ref="X2:X3"/>
    <mergeCell ref="F4:F20"/>
    <mergeCell ref="G4:G20"/>
    <mergeCell ref="H4:H20"/>
    <mergeCell ref="I4:I20"/>
    <mergeCell ref="K4:L4"/>
    <mergeCell ref="S4:V4"/>
    <mergeCell ref="M9:M10"/>
    <mergeCell ref="N9:N10"/>
    <mergeCell ref="N2:N3"/>
    <mergeCell ref="O2:O3"/>
    <mergeCell ref="P2:P3"/>
    <mergeCell ref="Q2:Q3"/>
    <mergeCell ref="R2:R3"/>
    <mergeCell ref="S2:V2"/>
    <mergeCell ref="J6:J7"/>
    <mergeCell ref="E8:E10"/>
    <mergeCell ref="J8:J10"/>
    <mergeCell ref="A5:A20"/>
    <mergeCell ref="B5:B20"/>
    <mergeCell ref="C5:C7"/>
    <mergeCell ref="D5:D7"/>
    <mergeCell ref="E5:E7"/>
    <mergeCell ref="C15:C17"/>
    <mergeCell ref="D15:D17"/>
    <mergeCell ref="E15:E17"/>
    <mergeCell ref="J16:J17"/>
    <mergeCell ref="C18:C20"/>
    <mergeCell ref="D18:D20"/>
    <mergeCell ref="E18:E20"/>
    <mergeCell ref="U9:U10"/>
    <mergeCell ref="V9:V10"/>
    <mergeCell ref="W9:W10"/>
    <mergeCell ref="X9:X10"/>
    <mergeCell ref="C11:C14"/>
    <mergeCell ref="D11:D14"/>
    <mergeCell ref="E11:E14"/>
    <mergeCell ref="J12:J13"/>
    <mergeCell ref="O9:O10"/>
    <mergeCell ref="P9:P10"/>
    <mergeCell ref="Q9:Q10"/>
    <mergeCell ref="R9:R10"/>
    <mergeCell ref="S9:S10"/>
    <mergeCell ref="T9:T10"/>
    <mergeCell ref="C8:C10"/>
    <mergeCell ref="D8:D10"/>
  </mergeCells>
  <dataValidations count="14">
    <dataValidation allowBlank="1" showInputMessage="1" showErrorMessage="1" sqref="N12" xr:uid="{C19B4174-5AE7-46BD-B47A-E8C451A0C933}"/>
    <dataValidation type="list" allowBlank="1" showInputMessage="1" showErrorMessage="1" sqref="L15" xr:uid="{4121F5C6-B3EB-481C-A691-C4B05DD7C1FD}">
      <formula1>INDIRECT(#REF!)</formula1>
    </dataValidation>
    <dataValidation type="list" allowBlank="1" showInputMessage="1" showErrorMessage="1" sqref="L16:L19" xr:uid="{35B510C5-C3B9-4817-B00D-A5AA73F60506}">
      <formula1>INDIRECT($K$18)</formula1>
    </dataValidation>
    <dataValidation type="list" allowBlank="1" showInputMessage="1" showErrorMessage="1" sqref="L20" xr:uid="{4761586E-EB1D-4A63-AABA-B8F09AC31C4B}">
      <formula1>INDIRECT($K$20)</formula1>
    </dataValidation>
    <dataValidation type="list" allowBlank="1" showInputMessage="1" showErrorMessage="1" sqref="L14" xr:uid="{CA806A4A-2B85-48C8-8B75-73D540DAD6CA}">
      <formula1>INDIRECT($K$14)</formula1>
    </dataValidation>
    <dataValidation type="list" allowBlank="1" showInputMessage="1" showErrorMessage="1" sqref="L13" xr:uid="{08E464B2-A0E9-4807-8E2C-E6A2F0126822}">
      <formula1>INDIRECT($K$13)</formula1>
    </dataValidation>
    <dataValidation type="list" allowBlank="1" showInputMessage="1" showErrorMessage="1" sqref="L12" xr:uid="{A1936A97-43CB-499C-847B-2277107869A0}">
      <formula1>INDIRECT($K$12)</formula1>
    </dataValidation>
    <dataValidation type="list" allowBlank="1" showInputMessage="1" showErrorMessage="1" sqref="L11" xr:uid="{02D948AD-64E7-4E98-9D20-23D0C6F5240F}">
      <formula1>INDIRECT($K$11)</formula1>
    </dataValidation>
    <dataValidation type="list" allowBlank="1" showInputMessage="1" showErrorMessage="1" sqref="L10" xr:uid="{85D93A46-A434-42D3-99FE-7B902356FB38}">
      <formula1>INDIRECT($K$10)</formula1>
    </dataValidation>
    <dataValidation type="list" allowBlank="1" showInputMessage="1" showErrorMessage="1" sqref="L9" xr:uid="{EBDAAA8E-0DB5-436A-B470-62B381B7C681}">
      <formula1>INDIRECT($K$9)</formula1>
    </dataValidation>
    <dataValidation type="list" allowBlank="1" showInputMessage="1" showErrorMessage="1" sqref="L8" xr:uid="{95152DD0-F37B-49C1-A87E-E075E67A6A55}">
      <formula1>INDIRECT($K$8)</formula1>
    </dataValidation>
    <dataValidation type="list" allowBlank="1" showInputMessage="1" showErrorMessage="1" sqref="L7" xr:uid="{94E6EA62-D319-48A9-ABB0-9D5FA9F2BFB9}">
      <formula1>INDIRECT($K$7)</formula1>
    </dataValidation>
    <dataValidation type="list" allowBlank="1" showInputMessage="1" showErrorMessage="1" sqref="L6" xr:uid="{1CE154AC-1C7E-475A-BEF9-F8C6452A2928}">
      <formula1>INDIRECT($K$6)</formula1>
    </dataValidation>
    <dataValidation type="list" allowBlank="1" showInputMessage="1" showErrorMessage="1" sqref="L5" xr:uid="{9C9808E2-E684-4664-968C-0E1D5E1D251D}">
      <formula1>INDIRECT($K$5)</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F0C59-C1DA-448D-AF3E-D5487550BC27}">
  <sheetPr>
    <tabColor rgb="FFFFFF00"/>
  </sheetPr>
  <dimension ref="A1:B28"/>
  <sheetViews>
    <sheetView workbookViewId="0">
      <selection activeCell="B5" sqref="B5"/>
    </sheetView>
  </sheetViews>
  <sheetFormatPr baseColWidth="10" defaultColWidth="11.5" defaultRowHeight="12" x14ac:dyDescent="0.2"/>
  <cols>
    <col min="1" max="1" width="38.5" style="420" bestFit="1" customWidth="1"/>
    <col min="2" max="2" width="104.5" style="418" bestFit="1" customWidth="1"/>
    <col min="3" max="16384" width="11.5" style="418"/>
  </cols>
  <sheetData>
    <row r="1" spans="1:2" ht="33" customHeight="1" x14ac:dyDescent="0.2">
      <c r="A1" s="422" t="s">
        <v>31</v>
      </c>
      <c r="B1" s="421" t="s">
        <v>32</v>
      </c>
    </row>
    <row r="2" spans="1:2" ht="41.25" customHeight="1" x14ac:dyDescent="0.2">
      <c r="A2" s="416" t="s">
        <v>33</v>
      </c>
      <c r="B2" s="417" t="s">
        <v>34</v>
      </c>
    </row>
    <row r="3" spans="1:2" ht="41.25" customHeight="1" x14ac:dyDescent="0.2">
      <c r="A3" s="416" t="s">
        <v>35</v>
      </c>
      <c r="B3" s="417" t="s">
        <v>36</v>
      </c>
    </row>
    <row r="4" spans="1:2" ht="41.25" customHeight="1" x14ac:dyDescent="0.2">
      <c r="A4" s="416" t="s">
        <v>37</v>
      </c>
      <c r="B4" s="417" t="s">
        <v>38</v>
      </c>
    </row>
    <row r="5" spans="1:2" ht="41.25" customHeight="1" x14ac:dyDescent="0.2">
      <c r="A5" s="416" t="s">
        <v>39</v>
      </c>
      <c r="B5" s="417" t="s">
        <v>40</v>
      </c>
    </row>
    <row r="6" spans="1:2" ht="41.25" customHeight="1" x14ac:dyDescent="0.2">
      <c r="A6" s="416" t="s">
        <v>41</v>
      </c>
      <c r="B6" s="417" t="s">
        <v>42</v>
      </c>
    </row>
    <row r="7" spans="1:2" ht="41.25" customHeight="1" x14ac:dyDescent="0.2">
      <c r="A7" s="416" t="s">
        <v>43</v>
      </c>
      <c r="B7" s="417" t="s">
        <v>44</v>
      </c>
    </row>
    <row r="8" spans="1:2" ht="41.25" customHeight="1" x14ac:dyDescent="0.2">
      <c r="A8" s="416" t="s">
        <v>45</v>
      </c>
      <c r="B8" s="417" t="s">
        <v>46</v>
      </c>
    </row>
    <row r="9" spans="1:2" ht="32.25" customHeight="1" x14ac:dyDescent="0.2">
      <c r="A9" s="416" t="s">
        <v>47</v>
      </c>
      <c r="B9" s="417" t="s">
        <v>48</v>
      </c>
    </row>
    <row r="10" spans="1:2" ht="32.25" customHeight="1" x14ac:dyDescent="0.2">
      <c r="A10" s="416" t="s">
        <v>49</v>
      </c>
      <c r="B10" s="417" t="s">
        <v>50</v>
      </c>
    </row>
    <row r="11" spans="1:2" ht="32.25" customHeight="1" x14ac:dyDescent="0.2">
      <c r="A11" s="416" t="s">
        <v>51</v>
      </c>
      <c r="B11" s="417" t="s">
        <v>52</v>
      </c>
    </row>
    <row r="12" spans="1:2" ht="32.25" customHeight="1" x14ac:dyDescent="0.2">
      <c r="A12" s="416" t="s">
        <v>53</v>
      </c>
      <c r="B12" s="417" t="s">
        <v>54</v>
      </c>
    </row>
    <row r="13" spans="1:2" ht="52" x14ac:dyDescent="0.2">
      <c r="A13" s="416" t="s">
        <v>55</v>
      </c>
      <c r="B13" s="417" t="s">
        <v>56</v>
      </c>
    </row>
    <row r="14" spans="1:2" ht="260" x14ac:dyDescent="0.2">
      <c r="A14" s="416" t="s">
        <v>57</v>
      </c>
      <c r="B14" s="417" t="s">
        <v>58</v>
      </c>
    </row>
    <row r="15" spans="1:2" ht="260" x14ac:dyDescent="0.2">
      <c r="A15" s="416" t="s">
        <v>59</v>
      </c>
      <c r="B15" s="417" t="s">
        <v>60</v>
      </c>
    </row>
    <row r="16" spans="1:2" ht="182" x14ac:dyDescent="0.2">
      <c r="A16" s="416" t="s">
        <v>61</v>
      </c>
      <c r="B16" s="417" t="s">
        <v>62</v>
      </c>
    </row>
    <row r="17" spans="1:2" ht="30.75" customHeight="1" x14ac:dyDescent="0.2">
      <c r="A17" s="416" t="s">
        <v>63</v>
      </c>
      <c r="B17" s="419" t="s">
        <v>64</v>
      </c>
    </row>
    <row r="18" spans="1:2" ht="30.75" customHeight="1" x14ac:dyDescent="0.2">
      <c r="A18" s="416" t="s">
        <v>65</v>
      </c>
      <c r="B18" s="419" t="s">
        <v>66</v>
      </c>
    </row>
    <row r="19" spans="1:2" ht="30.75" customHeight="1" x14ac:dyDescent="0.2">
      <c r="A19" s="416" t="s">
        <v>67</v>
      </c>
      <c r="B19" s="419" t="s">
        <v>68</v>
      </c>
    </row>
    <row r="20" spans="1:2" ht="30.75" customHeight="1" x14ac:dyDescent="0.2">
      <c r="A20" s="416" t="s">
        <v>69</v>
      </c>
      <c r="B20" s="419" t="s">
        <v>70</v>
      </c>
    </row>
    <row r="21" spans="1:2" ht="32.25" customHeight="1" x14ac:dyDescent="0.2">
      <c r="A21" s="422" t="s">
        <v>71</v>
      </c>
      <c r="B21" s="421" t="s">
        <v>32</v>
      </c>
    </row>
    <row r="22" spans="1:2" ht="39" customHeight="1" x14ac:dyDescent="0.2">
      <c r="A22" s="423" t="s">
        <v>33</v>
      </c>
      <c r="B22" s="417" t="s">
        <v>34</v>
      </c>
    </row>
    <row r="23" spans="1:2" ht="39" customHeight="1" x14ac:dyDescent="0.2">
      <c r="A23" s="423" t="s">
        <v>72</v>
      </c>
      <c r="B23" s="180" t="s">
        <v>73</v>
      </c>
    </row>
    <row r="24" spans="1:2" ht="39" customHeight="1" x14ac:dyDescent="0.2">
      <c r="A24" s="423" t="s">
        <v>37</v>
      </c>
      <c r="B24" s="426" t="s">
        <v>74</v>
      </c>
    </row>
    <row r="25" spans="1:2" ht="39" customHeight="1" x14ac:dyDescent="0.2">
      <c r="A25" s="424" t="s">
        <v>75</v>
      </c>
      <c r="B25" s="180" t="s">
        <v>76</v>
      </c>
    </row>
    <row r="26" spans="1:2" ht="39" customHeight="1" x14ac:dyDescent="0.2">
      <c r="A26" s="425" t="s">
        <v>77</v>
      </c>
      <c r="B26" s="180" t="s">
        <v>78</v>
      </c>
    </row>
    <row r="27" spans="1:2" ht="39" customHeight="1" x14ac:dyDescent="0.2">
      <c r="A27" s="425" t="s">
        <v>41</v>
      </c>
      <c r="B27" s="180" t="s">
        <v>79</v>
      </c>
    </row>
    <row r="28" spans="1:2" ht="39" customHeight="1" x14ac:dyDescent="0.2">
      <c r="A28" s="425" t="s">
        <v>80</v>
      </c>
      <c r="B28" s="180"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CC33"/>
  </sheetPr>
  <dimension ref="A1:AI56"/>
  <sheetViews>
    <sheetView tabSelected="1" zoomScale="70" zoomScaleNormal="70" workbookViewId="0">
      <pane xSplit="3" ySplit="4" topLeftCell="D25" activePane="bottomRight" state="frozenSplit"/>
      <selection pane="topRight" activeCell="C1" sqref="C1"/>
      <selection pane="bottomLeft" activeCell="A5" sqref="A5"/>
      <selection pane="bottomRight" activeCell="F31" sqref="F31"/>
    </sheetView>
  </sheetViews>
  <sheetFormatPr baseColWidth="10" defaultColWidth="14.5" defaultRowHeight="15" x14ac:dyDescent="0.2"/>
  <cols>
    <col min="1" max="1" width="4.5" style="58" customWidth="1"/>
    <col min="2" max="2" width="9.5" style="58" bestFit="1" customWidth="1"/>
    <col min="3" max="3" width="50.83203125" style="301" customWidth="1"/>
    <col min="4" max="4" width="31.5" style="58" customWidth="1"/>
    <col min="5" max="5" width="14.5" style="58" customWidth="1"/>
    <col min="6" max="6" width="15.1640625" style="58" customWidth="1"/>
    <col min="7" max="7" width="8.5" style="58" customWidth="1"/>
    <col min="8" max="8" width="12.83203125" style="58" customWidth="1"/>
    <col min="9" max="9" width="6.5" style="58" customWidth="1"/>
    <col min="10" max="12" width="7.5" style="58" customWidth="1"/>
    <col min="13" max="13" width="6.5" style="58" customWidth="1"/>
    <col min="14" max="16" width="7.5" style="58" customWidth="1"/>
    <col min="17" max="17" width="6.5" style="58" customWidth="1"/>
    <col min="18" max="20" width="7.5" style="58" customWidth="1"/>
    <col min="21" max="21" width="6.5" style="58" customWidth="1"/>
    <col min="22" max="24" width="7.5" style="58" customWidth="1"/>
    <col min="25" max="25" width="25.1640625" style="348" customWidth="1"/>
    <col min="26" max="27" width="33.1640625" style="58" customWidth="1"/>
    <col min="28" max="28" width="51" style="301" customWidth="1"/>
    <col min="29" max="29" width="20.5" style="301" customWidth="1"/>
    <col min="30" max="30" width="31.5" style="58" customWidth="1"/>
    <col min="31" max="31" width="18" style="58" customWidth="1"/>
    <col min="32" max="32" width="30.1640625" style="299" customWidth="1"/>
    <col min="33" max="33" width="37.1640625" style="299" customWidth="1"/>
    <col min="34" max="35" width="14.5" style="55"/>
  </cols>
  <sheetData>
    <row r="1" spans="1:35" ht="93.75" customHeight="1" x14ac:dyDescent="0.2">
      <c r="A1" s="636">
        <v>3</v>
      </c>
      <c r="B1" s="636"/>
      <c r="C1" s="300" t="s">
        <v>82</v>
      </c>
      <c r="D1" s="639" t="s">
        <v>83</v>
      </c>
      <c r="E1" s="639"/>
      <c r="F1" s="639"/>
      <c r="G1" s="639"/>
      <c r="H1" s="639"/>
      <c r="I1" s="639"/>
      <c r="J1" s="639"/>
      <c r="K1" s="639"/>
      <c r="L1" s="639"/>
      <c r="M1" s="639"/>
      <c r="N1" s="639"/>
      <c r="O1" s="639"/>
      <c r="P1" s="639"/>
      <c r="Q1" s="639"/>
      <c r="R1" s="639"/>
      <c r="S1" s="639"/>
      <c r="T1" s="639"/>
      <c r="U1" s="639"/>
      <c r="V1" s="639"/>
      <c r="W1" s="639"/>
      <c r="X1" s="639"/>
      <c r="Y1" s="639"/>
      <c r="Z1" s="639"/>
      <c r="AA1" s="639"/>
      <c r="AB1" s="639"/>
      <c r="AC1" s="639"/>
      <c r="AD1" s="639"/>
      <c r="AE1" s="639"/>
      <c r="AF1" s="639"/>
      <c r="AG1" s="297"/>
    </row>
    <row r="2" spans="1:35" x14ac:dyDescent="0.2">
      <c r="A2" s="634" t="s">
        <v>84</v>
      </c>
      <c r="B2" s="634"/>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298"/>
    </row>
    <row r="3" spans="1:35" s="192" customFormat="1" ht="14" x14ac:dyDescent="0.15">
      <c r="A3" s="637" t="s">
        <v>85</v>
      </c>
      <c r="B3" s="638"/>
      <c r="C3" s="638"/>
      <c r="D3" s="638"/>
      <c r="E3" s="638" t="s">
        <v>86</v>
      </c>
      <c r="F3" s="638"/>
      <c r="G3" s="635" t="s">
        <v>87</v>
      </c>
      <c r="H3" s="635"/>
      <c r="I3" s="635"/>
      <c r="J3" s="635"/>
      <c r="K3" s="635"/>
      <c r="L3" s="635"/>
      <c r="M3" s="635"/>
      <c r="N3" s="635"/>
      <c r="O3" s="635"/>
      <c r="P3" s="635"/>
      <c r="Q3" s="635"/>
      <c r="R3" s="635"/>
      <c r="S3" s="635"/>
      <c r="T3" s="635"/>
      <c r="U3" s="635"/>
      <c r="V3" s="635"/>
      <c r="W3" s="635"/>
      <c r="X3" s="635"/>
      <c r="Y3" s="640" t="s">
        <v>88</v>
      </c>
      <c r="Z3" s="352"/>
      <c r="AA3" s="352"/>
      <c r="AB3" s="352"/>
      <c r="AC3" s="352"/>
      <c r="AD3" s="352"/>
      <c r="AE3" s="638" t="s">
        <v>80</v>
      </c>
      <c r="AF3" s="638"/>
      <c r="AG3" s="353"/>
      <c r="AH3" s="354"/>
      <c r="AI3" s="354"/>
    </row>
    <row r="4" spans="1:35" s="349" customFormat="1" ht="53.25" customHeight="1" x14ac:dyDescent="0.15">
      <c r="A4" s="637"/>
      <c r="B4" s="350" t="s">
        <v>33</v>
      </c>
      <c r="C4" s="350" t="s">
        <v>35</v>
      </c>
      <c r="D4" s="350" t="s">
        <v>37</v>
      </c>
      <c r="E4" s="350" t="s">
        <v>89</v>
      </c>
      <c r="F4" s="350" t="s">
        <v>90</v>
      </c>
      <c r="G4" s="350" t="s">
        <v>91</v>
      </c>
      <c r="H4" s="355" t="s">
        <v>45</v>
      </c>
      <c r="I4" s="350" t="s">
        <v>47</v>
      </c>
      <c r="J4" s="355" t="s">
        <v>92</v>
      </c>
      <c r="K4" s="355" t="s">
        <v>93</v>
      </c>
      <c r="L4" s="355" t="s">
        <v>94</v>
      </c>
      <c r="M4" s="350" t="s">
        <v>49</v>
      </c>
      <c r="N4" s="355" t="s">
        <v>95</v>
      </c>
      <c r="O4" s="355" t="s">
        <v>96</v>
      </c>
      <c r="P4" s="355" t="s">
        <v>97</v>
      </c>
      <c r="Q4" s="350" t="s">
        <v>51</v>
      </c>
      <c r="R4" s="355" t="s">
        <v>98</v>
      </c>
      <c r="S4" s="355" t="s">
        <v>99</v>
      </c>
      <c r="T4" s="355" t="s">
        <v>100</v>
      </c>
      <c r="U4" s="350" t="s">
        <v>53</v>
      </c>
      <c r="V4" s="355" t="s">
        <v>101</v>
      </c>
      <c r="W4" s="355" t="s">
        <v>102</v>
      </c>
      <c r="X4" s="355" t="s">
        <v>103</v>
      </c>
      <c r="Y4" s="640"/>
      <c r="Z4" s="356" t="s">
        <v>787</v>
      </c>
      <c r="AA4" s="356" t="s">
        <v>788</v>
      </c>
      <c r="AB4" s="351" t="s">
        <v>61</v>
      </c>
      <c r="AC4" s="356" t="s">
        <v>63</v>
      </c>
      <c r="AD4" s="356" t="s">
        <v>65</v>
      </c>
      <c r="AE4" s="350" t="s">
        <v>104</v>
      </c>
      <c r="AF4" s="350" t="s">
        <v>105</v>
      </c>
      <c r="AG4" s="350" t="s">
        <v>106</v>
      </c>
      <c r="AH4" s="357"/>
      <c r="AI4" s="357"/>
    </row>
    <row r="5" spans="1:35" s="192" customFormat="1" ht="98.25" customHeight="1" x14ac:dyDescent="0.15">
      <c r="A5" s="641"/>
      <c r="B5" s="359" t="s">
        <v>107</v>
      </c>
      <c r="C5" s="360" t="s">
        <v>108</v>
      </c>
      <c r="D5" s="365" t="s">
        <v>109</v>
      </c>
      <c r="E5" s="361">
        <v>45664</v>
      </c>
      <c r="F5" s="362">
        <v>46022</v>
      </c>
      <c r="G5" s="427">
        <f>+I5+M5+Q5+U5</f>
        <v>5</v>
      </c>
      <c r="H5" s="363" t="s">
        <v>110</v>
      </c>
      <c r="I5" s="364">
        <f t="shared" ref="I5:I10" si="0">+J5+K5+L5</f>
        <v>2</v>
      </c>
      <c r="J5" s="365"/>
      <c r="K5" s="365">
        <v>1</v>
      </c>
      <c r="L5" s="365">
        <v>1</v>
      </c>
      <c r="M5" s="364">
        <f t="shared" ref="M5:M8" si="1">+N5+O5+P5</f>
        <v>1</v>
      </c>
      <c r="N5" s="365"/>
      <c r="O5" s="365"/>
      <c r="P5" s="365">
        <v>1</v>
      </c>
      <c r="Q5" s="364">
        <f t="shared" ref="Q5:Q7" si="2">+R5+S5+T5</f>
        <v>1</v>
      </c>
      <c r="R5" s="365"/>
      <c r="S5" s="365"/>
      <c r="T5" s="365">
        <v>1</v>
      </c>
      <c r="U5" s="364">
        <f t="shared" ref="U5:U8" si="3">+V5+W5+X5</f>
        <v>1</v>
      </c>
      <c r="V5" s="365"/>
      <c r="W5" s="365"/>
      <c r="X5" s="365">
        <v>1</v>
      </c>
      <c r="Y5" s="558" t="s">
        <v>111</v>
      </c>
      <c r="Z5" s="367" t="s">
        <v>112</v>
      </c>
      <c r="AA5" s="367" t="s">
        <v>113</v>
      </c>
      <c r="AB5" s="368" t="s">
        <v>114</v>
      </c>
      <c r="AC5" s="369" t="s">
        <v>115</v>
      </c>
      <c r="AD5" s="370" t="s">
        <v>116</v>
      </c>
      <c r="AE5" s="365" t="s">
        <v>117</v>
      </c>
      <c r="AF5" s="365" t="s">
        <v>118</v>
      </c>
      <c r="AG5" s="365" t="s">
        <v>119</v>
      </c>
      <c r="AH5" s="354"/>
      <c r="AI5" s="354"/>
    </row>
    <row r="6" spans="1:35" s="192" customFormat="1" ht="161" customHeight="1" x14ac:dyDescent="0.15">
      <c r="A6" s="641"/>
      <c r="B6" s="359" t="s">
        <v>120</v>
      </c>
      <c r="C6" s="360" t="s">
        <v>764</v>
      </c>
      <c r="D6" s="365" t="s">
        <v>121</v>
      </c>
      <c r="E6" s="361">
        <v>45659</v>
      </c>
      <c r="F6" s="361">
        <v>46022</v>
      </c>
      <c r="G6" s="427">
        <f t="shared" ref="G6:G12" si="4">+I6+M6+Q6+U6</f>
        <v>5</v>
      </c>
      <c r="H6" s="363" t="s">
        <v>110</v>
      </c>
      <c r="I6" s="364">
        <f t="shared" si="0"/>
        <v>2</v>
      </c>
      <c r="J6" s="365"/>
      <c r="K6" s="365"/>
      <c r="L6" s="365">
        <v>2</v>
      </c>
      <c r="M6" s="364">
        <f t="shared" si="1"/>
        <v>1</v>
      </c>
      <c r="N6" s="365"/>
      <c r="O6" s="365"/>
      <c r="P6" s="365">
        <v>1</v>
      </c>
      <c r="Q6" s="364">
        <f t="shared" si="2"/>
        <v>1</v>
      </c>
      <c r="R6" s="365"/>
      <c r="S6" s="365"/>
      <c r="T6" s="365">
        <v>1</v>
      </c>
      <c r="U6" s="364">
        <f t="shared" si="3"/>
        <v>1</v>
      </c>
      <c r="V6" s="365"/>
      <c r="W6" s="365"/>
      <c r="X6" s="365">
        <v>1</v>
      </c>
      <c r="Y6" s="366" t="s">
        <v>122</v>
      </c>
      <c r="Z6" s="367" t="s">
        <v>123</v>
      </c>
      <c r="AA6" s="367" t="s">
        <v>113</v>
      </c>
      <c r="AB6" s="368" t="s">
        <v>114</v>
      </c>
      <c r="AC6" s="369" t="s">
        <v>115</v>
      </c>
      <c r="AD6" s="370" t="s">
        <v>116</v>
      </c>
      <c r="AE6" s="365" t="s">
        <v>124</v>
      </c>
      <c r="AF6" s="612" t="s">
        <v>125</v>
      </c>
      <c r="AG6" s="365" t="s">
        <v>789</v>
      </c>
      <c r="AH6" s="354"/>
      <c r="AI6" s="354"/>
    </row>
    <row r="7" spans="1:35" s="192" customFormat="1" ht="72.75" customHeight="1" x14ac:dyDescent="0.15">
      <c r="A7" s="641"/>
      <c r="B7" s="359" t="s">
        <v>126</v>
      </c>
      <c r="C7" s="385" t="s">
        <v>127</v>
      </c>
      <c r="D7" s="365" t="s">
        <v>765</v>
      </c>
      <c r="E7" s="361">
        <v>45672</v>
      </c>
      <c r="F7" s="361">
        <v>45657</v>
      </c>
      <c r="G7" s="427">
        <f t="shared" si="4"/>
        <v>3</v>
      </c>
      <c r="H7" s="363" t="s">
        <v>110</v>
      </c>
      <c r="I7" s="364">
        <f t="shared" si="0"/>
        <v>0</v>
      </c>
      <c r="J7" s="365"/>
      <c r="K7" s="365"/>
      <c r="L7" s="365"/>
      <c r="M7" s="364">
        <f t="shared" si="1"/>
        <v>1</v>
      </c>
      <c r="N7" s="365"/>
      <c r="O7" s="365"/>
      <c r="P7" s="365">
        <v>1</v>
      </c>
      <c r="Q7" s="364">
        <f t="shared" si="2"/>
        <v>1</v>
      </c>
      <c r="R7" s="365"/>
      <c r="S7" s="365"/>
      <c r="T7" s="365">
        <v>1</v>
      </c>
      <c r="U7" s="364">
        <f t="shared" si="3"/>
        <v>1</v>
      </c>
      <c r="V7" s="365"/>
      <c r="W7" s="365"/>
      <c r="X7" s="365">
        <v>1</v>
      </c>
      <c r="Y7" s="366" t="s">
        <v>128</v>
      </c>
      <c r="Z7" s="367" t="s">
        <v>112</v>
      </c>
      <c r="AA7" s="367" t="s">
        <v>129</v>
      </c>
      <c r="AB7" s="368" t="s">
        <v>130</v>
      </c>
      <c r="AC7" s="369"/>
      <c r="AD7" s="370"/>
      <c r="AE7" s="365" t="s">
        <v>131</v>
      </c>
      <c r="AF7" s="371" t="s">
        <v>132</v>
      </c>
      <c r="AG7" s="365" t="s">
        <v>789</v>
      </c>
      <c r="AH7" s="354"/>
      <c r="AI7" s="354"/>
    </row>
    <row r="8" spans="1:35" s="192" customFormat="1" ht="109.5" customHeight="1" x14ac:dyDescent="0.15">
      <c r="A8" s="358"/>
      <c r="B8" s="359" t="s">
        <v>133</v>
      </c>
      <c r="C8" s="385" t="s">
        <v>134</v>
      </c>
      <c r="D8" s="360" t="s">
        <v>781</v>
      </c>
      <c r="E8" s="361">
        <v>45672</v>
      </c>
      <c r="F8" s="361">
        <v>46022</v>
      </c>
      <c r="G8" s="427">
        <f t="shared" si="4"/>
        <v>4</v>
      </c>
      <c r="H8" s="363" t="s">
        <v>110</v>
      </c>
      <c r="I8" s="364">
        <f t="shared" si="0"/>
        <v>1</v>
      </c>
      <c r="J8" s="365"/>
      <c r="K8" s="365">
        <v>1</v>
      </c>
      <c r="L8" s="365"/>
      <c r="M8" s="364">
        <f t="shared" si="1"/>
        <v>2</v>
      </c>
      <c r="N8" s="433">
        <v>1</v>
      </c>
      <c r="O8" s="365"/>
      <c r="P8" s="365">
        <v>1</v>
      </c>
      <c r="Q8" s="364"/>
      <c r="R8" s="365"/>
      <c r="S8" s="365"/>
      <c r="T8" s="365"/>
      <c r="U8" s="364">
        <f t="shared" si="3"/>
        <v>1</v>
      </c>
      <c r="V8" s="365"/>
      <c r="W8" s="365"/>
      <c r="X8" s="365">
        <v>1</v>
      </c>
      <c r="Y8" s="366" t="s">
        <v>122</v>
      </c>
      <c r="Z8" s="367" t="s">
        <v>135</v>
      </c>
      <c r="AA8" s="367" t="s">
        <v>129</v>
      </c>
      <c r="AB8" s="368" t="s">
        <v>130</v>
      </c>
      <c r="AC8" s="369" t="s">
        <v>115</v>
      </c>
      <c r="AD8" s="370" t="s">
        <v>116</v>
      </c>
      <c r="AE8" s="365" t="s">
        <v>131</v>
      </c>
      <c r="AF8" s="371" t="s">
        <v>132</v>
      </c>
      <c r="AG8" s="365" t="s">
        <v>789</v>
      </c>
      <c r="AH8" s="354"/>
      <c r="AI8" s="354"/>
    </row>
    <row r="9" spans="1:35" s="192" customFormat="1" ht="72.75" customHeight="1" x14ac:dyDescent="0.15">
      <c r="A9" s="358"/>
      <c r="B9" s="359" t="s">
        <v>136</v>
      </c>
      <c r="C9" s="385" t="s">
        <v>790</v>
      </c>
      <c r="D9" s="365" t="s">
        <v>137</v>
      </c>
      <c r="E9" s="361">
        <v>45839</v>
      </c>
      <c r="F9" s="361">
        <v>45930</v>
      </c>
      <c r="G9" s="427">
        <f t="shared" si="4"/>
        <v>1</v>
      </c>
      <c r="H9" s="363" t="s">
        <v>110</v>
      </c>
      <c r="I9" s="364">
        <f t="shared" si="0"/>
        <v>0</v>
      </c>
      <c r="J9" s="365"/>
      <c r="K9" s="365"/>
      <c r="L9" s="365"/>
      <c r="M9" s="364"/>
      <c r="N9" s="365"/>
      <c r="O9" s="365"/>
      <c r="P9" s="365"/>
      <c r="Q9" s="364">
        <v>1</v>
      </c>
      <c r="R9" s="365"/>
      <c r="S9" s="365"/>
      <c r="T9" s="365">
        <v>1</v>
      </c>
      <c r="U9" s="364"/>
      <c r="V9" s="365"/>
      <c r="W9" s="365"/>
      <c r="X9" s="365"/>
      <c r="Y9" s="377" t="s">
        <v>138</v>
      </c>
      <c r="Z9" s="367" t="s">
        <v>139</v>
      </c>
      <c r="AA9" s="367" t="s">
        <v>129</v>
      </c>
      <c r="AB9" s="368" t="s">
        <v>130</v>
      </c>
      <c r="AC9" s="369" t="s">
        <v>115</v>
      </c>
      <c r="AD9" s="370" t="s">
        <v>116</v>
      </c>
      <c r="AE9" s="365" t="s">
        <v>131</v>
      </c>
      <c r="AF9" s="371" t="s">
        <v>132</v>
      </c>
      <c r="AG9" s="365" t="s">
        <v>789</v>
      </c>
      <c r="AH9" s="354"/>
      <c r="AI9" s="354"/>
    </row>
    <row r="10" spans="1:35" s="192" customFormat="1" ht="77.25" customHeight="1" x14ac:dyDescent="0.15">
      <c r="A10" s="358"/>
      <c r="B10" s="359" t="s">
        <v>140</v>
      </c>
      <c r="C10" s="385" t="s">
        <v>141</v>
      </c>
      <c r="D10" s="374" t="s">
        <v>142</v>
      </c>
      <c r="E10" s="375">
        <v>45659</v>
      </c>
      <c r="F10" s="375">
        <v>45930</v>
      </c>
      <c r="G10" s="427">
        <f t="shared" si="4"/>
        <v>1</v>
      </c>
      <c r="H10" s="374" t="s">
        <v>110</v>
      </c>
      <c r="I10" s="364">
        <f t="shared" si="0"/>
        <v>0</v>
      </c>
      <c r="J10" s="374"/>
      <c r="K10" s="374"/>
      <c r="L10" s="374"/>
      <c r="M10" s="364">
        <f>+N10+O10+P10</f>
        <v>0</v>
      </c>
      <c r="N10" s="374"/>
      <c r="O10" s="374"/>
      <c r="P10" s="374"/>
      <c r="Q10" s="364">
        <f>+R10+S10+T10</f>
        <v>1</v>
      </c>
      <c r="R10" s="374"/>
      <c r="S10" s="374"/>
      <c r="T10" s="374">
        <v>1</v>
      </c>
      <c r="U10" s="364">
        <f>+V10+W10+X10</f>
        <v>0</v>
      </c>
      <c r="V10" s="374"/>
      <c r="W10" s="374"/>
      <c r="X10" s="374"/>
      <c r="Y10" s="377" t="s">
        <v>143</v>
      </c>
      <c r="Z10" s="376" t="s">
        <v>144</v>
      </c>
      <c r="AA10" s="367" t="s">
        <v>145</v>
      </c>
      <c r="AB10" s="368" t="s">
        <v>146</v>
      </c>
      <c r="AC10" s="369" t="s">
        <v>115</v>
      </c>
      <c r="AD10" s="370" t="s">
        <v>116</v>
      </c>
      <c r="AE10" s="374" t="s">
        <v>147</v>
      </c>
      <c r="AF10" s="374" t="s">
        <v>148</v>
      </c>
      <c r="AG10" s="365" t="s">
        <v>789</v>
      </c>
      <c r="AH10" s="354"/>
      <c r="AI10" s="354"/>
    </row>
    <row r="11" spans="1:35" s="192" customFormat="1" ht="77.25" customHeight="1" x14ac:dyDescent="0.15">
      <c r="A11" s="358"/>
      <c r="B11" s="359" t="s">
        <v>149</v>
      </c>
      <c r="C11" s="385" t="s">
        <v>150</v>
      </c>
      <c r="D11" s="374" t="s">
        <v>151</v>
      </c>
      <c r="E11" s="375">
        <v>45659</v>
      </c>
      <c r="F11" s="375">
        <v>46022</v>
      </c>
      <c r="G11" s="427">
        <f t="shared" si="4"/>
        <v>2</v>
      </c>
      <c r="H11" s="374" t="s">
        <v>110</v>
      </c>
      <c r="I11" s="364"/>
      <c r="J11" s="374"/>
      <c r="K11" s="374"/>
      <c r="L11" s="374"/>
      <c r="M11" s="364">
        <v>1</v>
      </c>
      <c r="N11" s="374"/>
      <c r="O11" s="374"/>
      <c r="P11" s="374">
        <v>1</v>
      </c>
      <c r="Q11" s="364">
        <f>+SUM(R11:T11)</f>
        <v>0</v>
      </c>
      <c r="R11" s="374"/>
      <c r="S11" s="374"/>
      <c r="T11" s="374"/>
      <c r="U11" s="364">
        <v>1</v>
      </c>
      <c r="V11" s="374"/>
      <c r="W11" s="374"/>
      <c r="X11" s="374">
        <v>1</v>
      </c>
      <c r="Y11" s="377" t="s">
        <v>152</v>
      </c>
      <c r="Z11" s="376" t="s">
        <v>135</v>
      </c>
      <c r="AA11" s="367" t="s">
        <v>145</v>
      </c>
      <c r="AB11" s="368" t="s">
        <v>146</v>
      </c>
      <c r="AC11" s="369" t="s">
        <v>115</v>
      </c>
      <c r="AD11" s="370" t="s">
        <v>116</v>
      </c>
      <c r="AE11" s="374" t="s">
        <v>153</v>
      </c>
      <c r="AF11" s="374" t="s">
        <v>763</v>
      </c>
      <c r="AG11" s="365" t="s">
        <v>789</v>
      </c>
      <c r="AH11" s="354"/>
      <c r="AI11" s="354"/>
    </row>
    <row r="12" spans="1:35" s="192" customFormat="1" ht="210" x14ac:dyDescent="0.15">
      <c r="A12" s="358"/>
      <c r="B12" s="359" t="s">
        <v>154</v>
      </c>
      <c r="C12" s="385" t="s">
        <v>155</v>
      </c>
      <c r="D12" s="69" t="s">
        <v>779</v>
      </c>
      <c r="E12" s="375">
        <v>45659</v>
      </c>
      <c r="F12" s="375">
        <v>46022</v>
      </c>
      <c r="G12" s="427">
        <f t="shared" si="4"/>
        <v>12</v>
      </c>
      <c r="H12" s="374" t="s">
        <v>110</v>
      </c>
      <c r="I12" s="364">
        <f>+J12+K12+L12</f>
        <v>3</v>
      </c>
      <c r="J12" s="374">
        <v>1</v>
      </c>
      <c r="K12" s="374">
        <v>1</v>
      </c>
      <c r="L12" s="374">
        <v>1</v>
      </c>
      <c r="M12" s="364">
        <f>+N12+O12+P12</f>
        <v>3</v>
      </c>
      <c r="N12" s="374">
        <v>1</v>
      </c>
      <c r="O12" s="374">
        <v>1</v>
      </c>
      <c r="P12" s="374">
        <v>1</v>
      </c>
      <c r="Q12" s="364">
        <f>+R12+S12+T12</f>
        <v>3</v>
      </c>
      <c r="R12" s="374">
        <v>1</v>
      </c>
      <c r="S12" s="374">
        <v>1</v>
      </c>
      <c r="T12" s="374">
        <v>1</v>
      </c>
      <c r="U12" s="364">
        <f>+V12+W12+X12</f>
        <v>3</v>
      </c>
      <c r="V12" s="374">
        <v>1</v>
      </c>
      <c r="W12" s="374">
        <v>1</v>
      </c>
      <c r="X12" s="374">
        <v>1</v>
      </c>
      <c r="Y12" s="434"/>
      <c r="Z12" s="376" t="s">
        <v>156</v>
      </c>
      <c r="AA12" s="367" t="s">
        <v>129</v>
      </c>
      <c r="AB12" s="368" t="s">
        <v>130</v>
      </c>
      <c r="AC12" s="369" t="s">
        <v>115</v>
      </c>
      <c r="AD12" s="370" t="s">
        <v>116</v>
      </c>
      <c r="AE12" s="374" t="s">
        <v>157</v>
      </c>
      <c r="AF12" s="374" t="s">
        <v>158</v>
      </c>
      <c r="AG12" s="365" t="s">
        <v>789</v>
      </c>
      <c r="AH12" s="354"/>
      <c r="AI12" s="354"/>
    </row>
    <row r="13" spans="1:35" s="192" customFormat="1" ht="22.5" customHeight="1" x14ac:dyDescent="0.15">
      <c r="A13" s="514"/>
      <c r="B13" s="515"/>
      <c r="C13" s="515"/>
      <c r="D13" s="515"/>
      <c r="E13" s="515"/>
      <c r="F13" s="515"/>
      <c r="G13" s="515"/>
      <c r="H13" s="515"/>
      <c r="I13" s="515"/>
      <c r="J13" s="515"/>
      <c r="K13" s="515"/>
      <c r="L13" s="515"/>
      <c r="M13" s="515"/>
      <c r="N13" s="515"/>
      <c r="O13" s="515"/>
      <c r="P13" s="515"/>
      <c r="Q13" s="515"/>
      <c r="R13" s="515"/>
      <c r="S13" s="515"/>
      <c r="T13" s="515"/>
      <c r="U13" s="515"/>
      <c r="V13" s="515"/>
      <c r="W13" s="515"/>
      <c r="X13" s="516"/>
      <c r="Y13" s="378"/>
      <c r="Z13" s="379"/>
      <c r="AA13" s="379"/>
      <c r="AB13" s="379"/>
      <c r="AC13" s="379"/>
      <c r="AD13" s="380"/>
      <c r="AE13" s="381"/>
      <c r="AF13" s="381"/>
      <c r="AG13" s="365" t="s">
        <v>789</v>
      </c>
      <c r="AH13" s="354"/>
      <c r="AI13" s="354"/>
    </row>
    <row r="14" spans="1:35" s="192" customFormat="1" ht="120" x14ac:dyDescent="0.15">
      <c r="A14" s="641" t="s">
        <v>159</v>
      </c>
      <c r="B14" s="382" t="s">
        <v>160</v>
      </c>
      <c r="C14" s="385" t="s">
        <v>161</v>
      </c>
      <c r="D14" s="385" t="s">
        <v>780</v>
      </c>
      <c r="E14" s="375">
        <v>45659</v>
      </c>
      <c r="F14" s="375">
        <v>46022</v>
      </c>
      <c r="G14" s="432">
        <f>+I14+M14+Q14+U14</f>
        <v>7</v>
      </c>
      <c r="H14" s="383" t="s">
        <v>110</v>
      </c>
      <c r="I14" s="364">
        <f t="shared" ref="I14:I22" si="5">+J14+K14+L14</f>
        <v>0</v>
      </c>
      <c r="J14" s="374"/>
      <c r="K14" s="374"/>
      <c r="L14" s="374"/>
      <c r="M14" s="364">
        <f t="shared" ref="M14:M22" si="6">+N14+O14+P14</f>
        <v>0</v>
      </c>
      <c r="N14" s="374"/>
      <c r="O14" s="374"/>
      <c r="P14" s="374"/>
      <c r="Q14" s="364">
        <f t="shared" ref="Q14:Q22" si="7">+R14+S14+T14</f>
        <v>3</v>
      </c>
      <c r="R14" s="374"/>
      <c r="S14" s="374"/>
      <c r="T14" s="374">
        <v>3</v>
      </c>
      <c r="U14" s="364">
        <f t="shared" ref="U14:U22" si="8">+V14+W14+X14</f>
        <v>4</v>
      </c>
      <c r="V14" s="374"/>
      <c r="W14" s="374"/>
      <c r="X14" s="374">
        <v>4</v>
      </c>
      <c r="Y14" s="366" t="s">
        <v>162</v>
      </c>
      <c r="Z14" s="376" t="s">
        <v>144</v>
      </c>
      <c r="AA14" s="367" t="s">
        <v>163</v>
      </c>
      <c r="AB14" s="368" t="s">
        <v>146</v>
      </c>
      <c r="AC14" s="369" t="s">
        <v>115</v>
      </c>
      <c r="AD14" s="370" t="s">
        <v>116</v>
      </c>
      <c r="AE14" s="374" t="s">
        <v>791</v>
      </c>
      <c r="AF14" s="374" t="s">
        <v>164</v>
      </c>
      <c r="AG14" s="365" t="s">
        <v>789</v>
      </c>
      <c r="AH14" s="354"/>
      <c r="AI14" s="354"/>
    </row>
    <row r="15" spans="1:35" s="192" customFormat="1" ht="41.25" customHeight="1" x14ac:dyDescent="0.15">
      <c r="A15" s="641"/>
      <c r="B15" s="382" t="s">
        <v>165</v>
      </c>
      <c r="C15" s="373" t="s">
        <v>166</v>
      </c>
      <c r="D15" s="374" t="s">
        <v>792</v>
      </c>
      <c r="E15" s="375">
        <v>45659</v>
      </c>
      <c r="F15" s="375">
        <v>46022</v>
      </c>
      <c r="G15" s="432">
        <f t="shared" ref="G15:G22" si="9">+I15+M15+Q15+U15</f>
        <v>1</v>
      </c>
      <c r="H15" s="383" t="s">
        <v>110</v>
      </c>
      <c r="I15" s="364">
        <f t="shared" si="5"/>
        <v>0</v>
      </c>
      <c r="J15" s="374"/>
      <c r="K15" s="374"/>
      <c r="L15" s="374"/>
      <c r="M15" s="364">
        <f t="shared" si="6"/>
        <v>0</v>
      </c>
      <c r="N15" s="374"/>
      <c r="O15" s="374"/>
      <c r="P15" s="374"/>
      <c r="Q15" s="364">
        <f t="shared" si="7"/>
        <v>0</v>
      </c>
      <c r="R15" s="374"/>
      <c r="S15" s="374"/>
      <c r="T15" s="374"/>
      <c r="U15" s="364">
        <f t="shared" si="8"/>
        <v>1</v>
      </c>
      <c r="V15" s="374"/>
      <c r="W15" s="374"/>
      <c r="X15" s="374">
        <v>1</v>
      </c>
      <c r="Y15" s="366" t="s">
        <v>168</v>
      </c>
      <c r="Z15" s="376" t="s">
        <v>144</v>
      </c>
      <c r="AA15" s="367" t="s">
        <v>163</v>
      </c>
      <c r="AB15" s="368" t="s">
        <v>146</v>
      </c>
      <c r="AC15" s="369" t="s">
        <v>115</v>
      </c>
      <c r="AD15" s="370" t="s">
        <v>116</v>
      </c>
      <c r="AE15" s="374" t="s">
        <v>791</v>
      </c>
      <c r="AF15" s="374" t="s">
        <v>164</v>
      </c>
      <c r="AG15" s="365" t="s">
        <v>789</v>
      </c>
      <c r="AH15" s="354"/>
      <c r="AI15" s="354"/>
    </row>
    <row r="16" spans="1:35" s="192" customFormat="1" ht="120" x14ac:dyDescent="0.15">
      <c r="A16" s="641"/>
      <c r="B16" s="382" t="s">
        <v>169</v>
      </c>
      <c r="C16" s="373" t="s">
        <v>170</v>
      </c>
      <c r="D16" s="374" t="s">
        <v>171</v>
      </c>
      <c r="E16" s="375">
        <v>45659</v>
      </c>
      <c r="F16" s="375">
        <v>46022</v>
      </c>
      <c r="G16" s="432">
        <f t="shared" si="9"/>
        <v>8</v>
      </c>
      <c r="H16" s="383" t="s">
        <v>110</v>
      </c>
      <c r="I16" s="364">
        <f t="shared" si="5"/>
        <v>0</v>
      </c>
      <c r="J16" s="374"/>
      <c r="K16" s="374"/>
      <c r="L16" s="374"/>
      <c r="M16" s="364">
        <f t="shared" si="6"/>
        <v>2</v>
      </c>
      <c r="N16" s="374"/>
      <c r="O16" s="374"/>
      <c r="P16" s="374">
        <v>2</v>
      </c>
      <c r="Q16" s="364">
        <f t="shared" si="7"/>
        <v>2</v>
      </c>
      <c r="R16" s="374"/>
      <c r="S16" s="374"/>
      <c r="T16" s="374">
        <v>2</v>
      </c>
      <c r="U16" s="364">
        <f t="shared" si="8"/>
        <v>4</v>
      </c>
      <c r="V16" s="374"/>
      <c r="W16" s="374"/>
      <c r="X16" s="374">
        <v>4</v>
      </c>
      <c r="Y16" s="366" t="s">
        <v>172</v>
      </c>
      <c r="Z16" s="376" t="s">
        <v>144</v>
      </c>
      <c r="AA16" s="367" t="s">
        <v>163</v>
      </c>
      <c r="AB16" s="368" t="s">
        <v>146</v>
      </c>
      <c r="AC16" s="369" t="s">
        <v>115</v>
      </c>
      <c r="AD16" s="370" t="s">
        <v>116</v>
      </c>
      <c r="AE16" s="374" t="s">
        <v>791</v>
      </c>
      <c r="AF16" s="374" t="s">
        <v>164</v>
      </c>
      <c r="AG16" s="365" t="s">
        <v>789</v>
      </c>
      <c r="AH16" s="354"/>
      <c r="AI16" s="354"/>
    </row>
    <row r="17" spans="1:35" s="192" customFormat="1" ht="120" x14ac:dyDescent="0.15">
      <c r="A17" s="431"/>
      <c r="B17" s="382" t="s">
        <v>173</v>
      </c>
      <c r="C17" s="385" t="s">
        <v>174</v>
      </c>
      <c r="D17" s="71" t="s">
        <v>175</v>
      </c>
      <c r="E17" s="375">
        <v>45659</v>
      </c>
      <c r="F17" s="375">
        <v>46022</v>
      </c>
      <c r="G17" s="432">
        <f t="shared" si="9"/>
        <v>4</v>
      </c>
      <c r="H17" s="374" t="s">
        <v>176</v>
      </c>
      <c r="I17" s="364">
        <f t="shared" si="5"/>
        <v>1</v>
      </c>
      <c r="J17" s="71"/>
      <c r="K17" s="71"/>
      <c r="L17" s="71">
        <v>1</v>
      </c>
      <c r="M17" s="364">
        <f t="shared" si="6"/>
        <v>1</v>
      </c>
      <c r="N17" s="71"/>
      <c r="O17" s="71"/>
      <c r="P17" s="71">
        <v>1</v>
      </c>
      <c r="Q17" s="364">
        <f t="shared" si="7"/>
        <v>1</v>
      </c>
      <c r="R17" s="71"/>
      <c r="S17" s="71"/>
      <c r="T17" s="71">
        <v>1</v>
      </c>
      <c r="U17" s="364">
        <f t="shared" si="8"/>
        <v>1</v>
      </c>
      <c r="V17" s="71"/>
      <c r="W17" s="71"/>
      <c r="X17" s="71">
        <v>1</v>
      </c>
      <c r="Y17" s="386" t="s">
        <v>177</v>
      </c>
      <c r="Z17" s="372" t="s">
        <v>144</v>
      </c>
      <c r="AA17" s="367" t="s">
        <v>163</v>
      </c>
      <c r="AB17" s="368" t="s">
        <v>146</v>
      </c>
      <c r="AC17" s="369" t="s">
        <v>115</v>
      </c>
      <c r="AD17" s="370" t="s">
        <v>116</v>
      </c>
      <c r="AE17" s="374" t="s">
        <v>791</v>
      </c>
      <c r="AF17" s="374" t="s">
        <v>164</v>
      </c>
      <c r="AG17" s="365" t="s">
        <v>789</v>
      </c>
      <c r="AH17" s="354"/>
      <c r="AI17" s="354"/>
    </row>
    <row r="18" spans="1:35" s="192" customFormat="1" ht="120" x14ac:dyDescent="0.15">
      <c r="A18" s="431"/>
      <c r="B18" s="382" t="s">
        <v>178</v>
      </c>
      <c r="C18" s="385" t="s">
        <v>179</v>
      </c>
      <c r="D18" s="71" t="s">
        <v>180</v>
      </c>
      <c r="E18" s="375">
        <v>45659</v>
      </c>
      <c r="F18" s="375">
        <v>46022</v>
      </c>
      <c r="G18" s="432">
        <f t="shared" si="9"/>
        <v>4</v>
      </c>
      <c r="H18" s="374" t="s">
        <v>176</v>
      </c>
      <c r="I18" s="364">
        <f t="shared" si="5"/>
        <v>1</v>
      </c>
      <c r="J18" s="71"/>
      <c r="K18" s="71"/>
      <c r="L18" s="71">
        <v>1</v>
      </c>
      <c r="M18" s="364">
        <f t="shared" si="6"/>
        <v>1</v>
      </c>
      <c r="N18" s="71"/>
      <c r="O18" s="71"/>
      <c r="P18" s="71">
        <v>1</v>
      </c>
      <c r="Q18" s="364">
        <f t="shared" si="7"/>
        <v>1</v>
      </c>
      <c r="R18" s="71"/>
      <c r="S18" s="71"/>
      <c r="T18" s="71">
        <v>1</v>
      </c>
      <c r="U18" s="364">
        <f t="shared" si="8"/>
        <v>1</v>
      </c>
      <c r="V18" s="71"/>
      <c r="W18" s="71"/>
      <c r="X18" s="71">
        <v>1</v>
      </c>
      <c r="Y18" s="386" t="s">
        <v>177</v>
      </c>
      <c r="Z18" s="372" t="s">
        <v>144</v>
      </c>
      <c r="AA18" s="367" t="s">
        <v>163</v>
      </c>
      <c r="AB18" s="368" t="s">
        <v>146</v>
      </c>
      <c r="AC18" s="369" t="s">
        <v>115</v>
      </c>
      <c r="AD18" s="370" t="s">
        <v>116</v>
      </c>
      <c r="AE18" s="374" t="s">
        <v>791</v>
      </c>
      <c r="AF18" s="374" t="s">
        <v>164</v>
      </c>
      <c r="AG18" s="365" t="s">
        <v>789</v>
      </c>
      <c r="AH18" s="354"/>
      <c r="AI18" s="354"/>
    </row>
    <row r="19" spans="1:35" s="192" customFormat="1" ht="134.25" customHeight="1" x14ac:dyDescent="0.15">
      <c r="A19" s="431"/>
      <c r="B19" s="382" t="s">
        <v>181</v>
      </c>
      <c r="C19" s="385" t="s">
        <v>182</v>
      </c>
      <c r="D19" s="71" t="s">
        <v>183</v>
      </c>
      <c r="E19" s="375">
        <v>45659</v>
      </c>
      <c r="F19" s="375">
        <v>46022</v>
      </c>
      <c r="G19" s="432">
        <f t="shared" si="9"/>
        <v>8</v>
      </c>
      <c r="H19" s="374" t="s">
        <v>176</v>
      </c>
      <c r="I19" s="364">
        <f t="shared" si="5"/>
        <v>0</v>
      </c>
      <c r="J19" s="71"/>
      <c r="K19" s="71"/>
      <c r="L19" s="71"/>
      <c r="M19" s="364">
        <f t="shared" si="6"/>
        <v>2</v>
      </c>
      <c r="N19" s="71"/>
      <c r="O19" s="71"/>
      <c r="P19" s="71">
        <v>2</v>
      </c>
      <c r="Q19" s="364">
        <f t="shared" si="7"/>
        <v>3</v>
      </c>
      <c r="R19" s="71"/>
      <c r="S19" s="71"/>
      <c r="T19" s="71">
        <v>3</v>
      </c>
      <c r="U19" s="364">
        <f t="shared" si="8"/>
        <v>3</v>
      </c>
      <c r="V19" s="71"/>
      <c r="W19" s="71"/>
      <c r="X19" s="71">
        <v>3</v>
      </c>
      <c r="Y19" s="386" t="s">
        <v>177</v>
      </c>
      <c r="Z19" s="372" t="s">
        <v>144</v>
      </c>
      <c r="AA19" s="367" t="s">
        <v>163</v>
      </c>
      <c r="AB19" s="368" t="s">
        <v>146</v>
      </c>
      <c r="AC19" s="369" t="s">
        <v>115</v>
      </c>
      <c r="AD19" s="370" t="s">
        <v>116</v>
      </c>
      <c r="AE19" s="374" t="s">
        <v>791</v>
      </c>
      <c r="AF19" s="374" t="s">
        <v>164</v>
      </c>
      <c r="AG19" s="365" t="s">
        <v>789</v>
      </c>
      <c r="AH19" s="354"/>
      <c r="AI19" s="354"/>
    </row>
    <row r="20" spans="1:35" s="192" customFormat="1" ht="134.25" customHeight="1" x14ac:dyDescent="0.15">
      <c r="A20" s="431"/>
      <c r="B20" s="382" t="s">
        <v>184</v>
      </c>
      <c r="C20" s="385" t="s">
        <v>185</v>
      </c>
      <c r="D20" s="71" t="s">
        <v>186</v>
      </c>
      <c r="E20" s="375">
        <v>45659</v>
      </c>
      <c r="F20" s="375">
        <v>46022</v>
      </c>
      <c r="G20" s="432">
        <f t="shared" si="9"/>
        <v>2</v>
      </c>
      <c r="H20" s="374" t="s">
        <v>176</v>
      </c>
      <c r="I20" s="364">
        <f t="shared" si="5"/>
        <v>0</v>
      </c>
      <c r="J20" s="71"/>
      <c r="K20" s="71"/>
      <c r="L20" s="71"/>
      <c r="M20" s="364">
        <f t="shared" si="6"/>
        <v>1</v>
      </c>
      <c r="N20" s="71"/>
      <c r="O20" s="71"/>
      <c r="P20" s="71">
        <v>1</v>
      </c>
      <c r="Q20" s="364">
        <f t="shared" si="7"/>
        <v>0</v>
      </c>
      <c r="R20" s="71"/>
      <c r="S20" s="71"/>
      <c r="T20" s="71"/>
      <c r="U20" s="364">
        <f t="shared" si="8"/>
        <v>1</v>
      </c>
      <c r="V20" s="71"/>
      <c r="W20" s="71"/>
      <c r="X20" s="71">
        <v>1</v>
      </c>
      <c r="Y20" s="386" t="s">
        <v>177</v>
      </c>
      <c r="Z20" s="372" t="s">
        <v>144</v>
      </c>
      <c r="AA20" s="367" t="s">
        <v>163</v>
      </c>
      <c r="AB20" s="368" t="s">
        <v>146</v>
      </c>
      <c r="AC20" s="369" t="s">
        <v>115</v>
      </c>
      <c r="AD20" s="370" t="s">
        <v>116</v>
      </c>
      <c r="AE20" s="374" t="s">
        <v>791</v>
      </c>
      <c r="AF20" s="374" t="s">
        <v>164</v>
      </c>
      <c r="AG20" s="365" t="s">
        <v>789</v>
      </c>
      <c r="AH20" s="354"/>
      <c r="AI20" s="354"/>
    </row>
    <row r="21" spans="1:35" s="192" customFormat="1" ht="134.25" customHeight="1" x14ac:dyDescent="0.15">
      <c r="A21" s="431"/>
      <c r="B21" s="382" t="s">
        <v>187</v>
      </c>
      <c r="C21" s="385" t="s">
        <v>188</v>
      </c>
      <c r="D21" s="71" t="s">
        <v>793</v>
      </c>
      <c r="E21" s="375">
        <v>45659</v>
      </c>
      <c r="F21" s="375">
        <v>45838</v>
      </c>
      <c r="G21" s="432">
        <f t="shared" si="9"/>
        <v>1</v>
      </c>
      <c r="H21" s="374" t="s">
        <v>176</v>
      </c>
      <c r="I21" s="364">
        <f t="shared" si="5"/>
        <v>0</v>
      </c>
      <c r="J21" s="71"/>
      <c r="K21" s="71"/>
      <c r="L21" s="71"/>
      <c r="M21" s="364">
        <f t="shared" si="6"/>
        <v>1</v>
      </c>
      <c r="N21" s="71"/>
      <c r="O21" s="71"/>
      <c r="P21" s="71">
        <v>1</v>
      </c>
      <c r="Q21" s="364">
        <f t="shared" si="7"/>
        <v>0</v>
      </c>
      <c r="R21" s="71"/>
      <c r="S21" s="71"/>
      <c r="T21" s="71"/>
      <c r="U21" s="364">
        <f t="shared" si="8"/>
        <v>0</v>
      </c>
      <c r="V21" s="71"/>
      <c r="W21" s="71"/>
      <c r="X21" s="71"/>
      <c r="Y21" s="386" t="s">
        <v>177</v>
      </c>
      <c r="Z21" s="372" t="s">
        <v>144</v>
      </c>
      <c r="AA21" s="367" t="s">
        <v>163</v>
      </c>
      <c r="AB21" s="368" t="s">
        <v>146</v>
      </c>
      <c r="AC21" s="369" t="s">
        <v>115</v>
      </c>
      <c r="AD21" s="370" t="s">
        <v>116</v>
      </c>
      <c r="AE21" s="374" t="s">
        <v>791</v>
      </c>
      <c r="AF21" s="374" t="s">
        <v>164</v>
      </c>
      <c r="AG21" s="365" t="s">
        <v>789</v>
      </c>
      <c r="AH21" s="354"/>
      <c r="AI21" s="354"/>
    </row>
    <row r="22" spans="1:35" s="192" customFormat="1" ht="134.25" customHeight="1" x14ac:dyDescent="0.15">
      <c r="A22" s="431"/>
      <c r="B22" s="382" t="s">
        <v>190</v>
      </c>
      <c r="C22" s="385" t="s">
        <v>794</v>
      </c>
      <c r="D22" s="71" t="s">
        <v>795</v>
      </c>
      <c r="E22" s="375">
        <v>45659</v>
      </c>
      <c r="F22" s="375">
        <v>46022</v>
      </c>
      <c r="G22" s="432">
        <f t="shared" si="9"/>
        <v>2</v>
      </c>
      <c r="H22" s="374" t="s">
        <v>176</v>
      </c>
      <c r="I22" s="364">
        <f t="shared" si="5"/>
        <v>0</v>
      </c>
      <c r="J22" s="71"/>
      <c r="K22" s="71"/>
      <c r="L22" s="71"/>
      <c r="M22" s="364">
        <f t="shared" si="6"/>
        <v>1</v>
      </c>
      <c r="N22" s="71"/>
      <c r="O22" s="71"/>
      <c r="P22" s="71">
        <v>1</v>
      </c>
      <c r="Q22" s="364">
        <f t="shared" si="7"/>
        <v>0</v>
      </c>
      <c r="R22" s="71"/>
      <c r="S22" s="71"/>
      <c r="T22" s="71"/>
      <c r="U22" s="364">
        <f t="shared" si="8"/>
        <v>1</v>
      </c>
      <c r="V22" s="71"/>
      <c r="W22" s="71"/>
      <c r="X22" s="71">
        <v>1</v>
      </c>
      <c r="Y22" s="386" t="s">
        <v>177</v>
      </c>
      <c r="Z22" s="372" t="s">
        <v>112</v>
      </c>
      <c r="AA22" s="367" t="s">
        <v>163</v>
      </c>
      <c r="AB22" s="368" t="s">
        <v>146</v>
      </c>
      <c r="AC22" s="369" t="s">
        <v>115</v>
      </c>
      <c r="AD22" s="370" t="s">
        <v>116</v>
      </c>
      <c r="AE22" s="374" t="s">
        <v>791</v>
      </c>
      <c r="AF22" s="374" t="s">
        <v>164</v>
      </c>
      <c r="AG22" s="365" t="s">
        <v>789</v>
      </c>
      <c r="AH22" s="354"/>
      <c r="AI22" s="354"/>
    </row>
    <row r="23" spans="1:35" s="192" customFormat="1" ht="14" x14ac:dyDescent="0.15">
      <c r="A23" s="514"/>
      <c r="B23" s="515"/>
      <c r="C23" s="515"/>
      <c r="D23" s="515"/>
      <c r="E23" s="515"/>
      <c r="F23" s="515"/>
      <c r="G23" s="515"/>
      <c r="H23" s="515"/>
      <c r="I23" s="515"/>
      <c r="J23" s="515"/>
      <c r="K23" s="515"/>
      <c r="L23" s="515"/>
      <c r="M23" s="515"/>
      <c r="N23" s="515"/>
      <c r="O23" s="515"/>
      <c r="P23" s="515"/>
      <c r="Q23" s="515"/>
      <c r="R23" s="515"/>
      <c r="S23" s="515"/>
      <c r="T23" s="515"/>
      <c r="U23" s="515"/>
      <c r="V23" s="515"/>
      <c r="W23" s="515"/>
      <c r="X23" s="516"/>
      <c r="Y23" s="378"/>
      <c r="Z23" s="379"/>
      <c r="AA23" s="379"/>
      <c r="AB23" s="379"/>
      <c r="AC23" s="379"/>
      <c r="AD23" s="380"/>
      <c r="AE23" s="381"/>
      <c r="AF23" s="381"/>
      <c r="AG23" s="381"/>
      <c r="AH23" s="354"/>
      <c r="AI23" s="354"/>
    </row>
    <row r="24" spans="1:35" s="192" customFormat="1" ht="70.5" customHeight="1" x14ac:dyDescent="0.15">
      <c r="A24" s="641"/>
      <c r="B24" s="391" t="s">
        <v>191</v>
      </c>
      <c r="C24" s="387" t="s">
        <v>192</v>
      </c>
      <c r="D24" s="388" t="s">
        <v>193</v>
      </c>
      <c r="E24" s="375">
        <v>45659</v>
      </c>
      <c r="F24" s="389">
        <v>46022</v>
      </c>
      <c r="G24" s="393">
        <f>+I24+M24+Q24+U24</f>
        <v>1</v>
      </c>
      <c r="H24" s="383" t="s">
        <v>110</v>
      </c>
      <c r="I24" s="364">
        <f>+J24+K24+L24</f>
        <v>0</v>
      </c>
      <c r="J24" s="390">
        <v>0</v>
      </c>
      <c r="K24" s="390">
        <v>0</v>
      </c>
      <c r="L24" s="390">
        <v>0</v>
      </c>
      <c r="M24" s="364">
        <f>N24+O24+P24</f>
        <v>0</v>
      </c>
      <c r="N24" s="390">
        <v>0</v>
      </c>
      <c r="O24" s="390">
        <v>0</v>
      </c>
      <c r="P24" s="390">
        <v>0</v>
      </c>
      <c r="Q24" s="364">
        <f>R24+S24+T24</f>
        <v>0</v>
      </c>
      <c r="R24" s="390">
        <v>0</v>
      </c>
      <c r="S24" s="390">
        <v>0</v>
      </c>
      <c r="T24" s="390">
        <v>0</v>
      </c>
      <c r="U24" s="364">
        <f>V24+W24+X24</f>
        <v>1</v>
      </c>
      <c r="V24" s="390">
        <v>1</v>
      </c>
      <c r="W24" s="390">
        <v>0</v>
      </c>
      <c r="X24" s="390">
        <v>0</v>
      </c>
      <c r="Y24" s="391" t="s">
        <v>172</v>
      </c>
      <c r="Z24" s="392" t="s">
        <v>144</v>
      </c>
      <c r="AA24" s="367" t="s">
        <v>194</v>
      </c>
      <c r="AB24" s="368" t="s">
        <v>195</v>
      </c>
      <c r="AC24" s="369" t="s">
        <v>115</v>
      </c>
      <c r="AD24" s="370" t="s">
        <v>116</v>
      </c>
      <c r="AE24" s="393" t="s">
        <v>196</v>
      </c>
      <c r="AF24" s="393" t="s">
        <v>197</v>
      </c>
      <c r="AG24" s="393"/>
      <c r="AH24" s="354"/>
      <c r="AI24" s="354"/>
    </row>
    <row r="25" spans="1:35" s="192" customFormat="1" ht="172.5" customHeight="1" x14ac:dyDescent="0.15">
      <c r="A25" s="641"/>
      <c r="B25" s="435" t="s">
        <v>198</v>
      </c>
      <c r="C25" s="428" t="s">
        <v>199</v>
      </c>
      <c r="D25" s="390" t="s">
        <v>200</v>
      </c>
      <c r="E25" s="375">
        <v>45659</v>
      </c>
      <c r="F25" s="389">
        <v>46022</v>
      </c>
      <c r="G25" s="393">
        <f t="shared" ref="G25:G28" si="10">+I25+M25+Q25+U25</f>
        <v>13</v>
      </c>
      <c r="H25" s="383" t="s">
        <v>110</v>
      </c>
      <c r="I25" s="364">
        <f t="shared" ref="I25:I28" si="11">+J25+K25+L25</f>
        <v>3</v>
      </c>
      <c r="J25" s="394">
        <v>1</v>
      </c>
      <c r="K25" s="394">
        <v>1</v>
      </c>
      <c r="L25" s="394">
        <v>1</v>
      </c>
      <c r="M25" s="364">
        <f t="shared" ref="M25:M28" si="12">N25+O25+P25</f>
        <v>3</v>
      </c>
      <c r="N25" s="394">
        <v>1</v>
      </c>
      <c r="O25" s="394">
        <v>1</v>
      </c>
      <c r="P25" s="394">
        <v>1</v>
      </c>
      <c r="Q25" s="364">
        <f t="shared" ref="Q25:Q28" si="13">R25+S25+T25</f>
        <v>3</v>
      </c>
      <c r="R25" s="394">
        <v>1</v>
      </c>
      <c r="S25" s="394">
        <v>1</v>
      </c>
      <c r="T25" s="394">
        <v>1</v>
      </c>
      <c r="U25" s="364">
        <f t="shared" ref="U25:U28" si="14">V25+W25+X25</f>
        <v>4</v>
      </c>
      <c r="V25" s="394">
        <v>1</v>
      </c>
      <c r="W25" s="394">
        <v>1</v>
      </c>
      <c r="X25" s="394">
        <v>2</v>
      </c>
      <c r="Y25" s="391" t="s">
        <v>122</v>
      </c>
      <c r="Z25" s="392" t="s">
        <v>144</v>
      </c>
      <c r="AA25" s="367" t="s">
        <v>194</v>
      </c>
      <c r="AB25" s="368" t="s">
        <v>195</v>
      </c>
      <c r="AC25" s="369" t="s">
        <v>115</v>
      </c>
      <c r="AD25" s="370" t="s">
        <v>116</v>
      </c>
      <c r="AE25" s="393" t="s">
        <v>196</v>
      </c>
      <c r="AF25" s="393" t="s">
        <v>197</v>
      </c>
      <c r="AG25" s="393"/>
      <c r="AH25" s="354"/>
      <c r="AI25" s="354"/>
    </row>
    <row r="26" spans="1:35" s="192" customFormat="1" ht="103.5" customHeight="1" x14ac:dyDescent="0.15">
      <c r="A26" s="358"/>
      <c r="B26" s="382" t="s">
        <v>201</v>
      </c>
      <c r="C26" s="429" t="s">
        <v>202</v>
      </c>
      <c r="D26" s="390" t="s">
        <v>203</v>
      </c>
      <c r="E26" s="375">
        <v>45659</v>
      </c>
      <c r="F26" s="389">
        <v>46022</v>
      </c>
      <c r="G26" s="393">
        <f t="shared" si="10"/>
        <v>2</v>
      </c>
      <c r="H26" s="383" t="s">
        <v>110</v>
      </c>
      <c r="I26" s="364">
        <f t="shared" si="11"/>
        <v>0</v>
      </c>
      <c r="J26" s="390">
        <v>0</v>
      </c>
      <c r="K26" s="390">
        <v>0</v>
      </c>
      <c r="L26" s="390">
        <v>0</v>
      </c>
      <c r="M26" s="364">
        <f t="shared" si="12"/>
        <v>1</v>
      </c>
      <c r="N26" s="390">
        <v>0</v>
      </c>
      <c r="O26" s="390">
        <v>0</v>
      </c>
      <c r="P26" s="390">
        <v>1</v>
      </c>
      <c r="Q26" s="364">
        <f t="shared" si="13"/>
        <v>0</v>
      </c>
      <c r="R26" s="390">
        <v>0</v>
      </c>
      <c r="S26" s="390">
        <v>0</v>
      </c>
      <c r="T26" s="390">
        <v>0</v>
      </c>
      <c r="U26" s="364">
        <f t="shared" si="14"/>
        <v>1</v>
      </c>
      <c r="V26" s="390">
        <v>0</v>
      </c>
      <c r="W26" s="390">
        <v>0</v>
      </c>
      <c r="X26" s="390">
        <v>1</v>
      </c>
      <c r="Y26" s="404" t="s">
        <v>204</v>
      </c>
      <c r="Z26" s="392" t="s">
        <v>144</v>
      </c>
      <c r="AA26" s="367" t="s">
        <v>194</v>
      </c>
      <c r="AB26" s="368" t="s">
        <v>195</v>
      </c>
      <c r="AC26" s="369" t="s">
        <v>115</v>
      </c>
      <c r="AD26" s="370" t="s">
        <v>116</v>
      </c>
      <c r="AE26" s="393" t="s">
        <v>196</v>
      </c>
      <c r="AF26" s="393" t="s">
        <v>197</v>
      </c>
      <c r="AG26" s="393"/>
      <c r="AH26" s="354"/>
      <c r="AI26" s="354"/>
    </row>
    <row r="27" spans="1:35" s="192" customFormat="1" ht="108.75" customHeight="1" x14ac:dyDescent="0.15">
      <c r="A27" s="358"/>
      <c r="B27" s="382" t="s">
        <v>206</v>
      </c>
      <c r="C27" s="436" t="s">
        <v>207</v>
      </c>
      <c r="D27" s="390" t="s">
        <v>208</v>
      </c>
      <c r="E27" s="375">
        <v>45659</v>
      </c>
      <c r="F27" s="389">
        <v>46022</v>
      </c>
      <c r="G27" s="393">
        <f t="shared" si="10"/>
        <v>2</v>
      </c>
      <c r="H27" s="383" t="s">
        <v>110</v>
      </c>
      <c r="I27" s="364">
        <f t="shared" si="11"/>
        <v>0</v>
      </c>
      <c r="J27" s="390">
        <v>0</v>
      </c>
      <c r="K27" s="390">
        <v>0</v>
      </c>
      <c r="L27" s="390">
        <v>0</v>
      </c>
      <c r="M27" s="364">
        <f t="shared" si="12"/>
        <v>1</v>
      </c>
      <c r="N27" s="390">
        <v>0</v>
      </c>
      <c r="O27" s="390">
        <v>0</v>
      </c>
      <c r="P27" s="390">
        <v>1</v>
      </c>
      <c r="Q27" s="364">
        <f t="shared" si="13"/>
        <v>0</v>
      </c>
      <c r="R27" s="390">
        <v>0</v>
      </c>
      <c r="S27" s="390">
        <v>0</v>
      </c>
      <c r="T27" s="390">
        <v>0</v>
      </c>
      <c r="U27" s="364">
        <f t="shared" si="14"/>
        <v>1</v>
      </c>
      <c r="V27" s="390">
        <v>0</v>
      </c>
      <c r="W27" s="390">
        <v>0</v>
      </c>
      <c r="X27" s="390">
        <v>1</v>
      </c>
      <c r="Y27" s="372" t="s">
        <v>209</v>
      </c>
      <c r="Z27" s="392" t="s">
        <v>144</v>
      </c>
      <c r="AA27" s="367" t="s">
        <v>194</v>
      </c>
      <c r="AB27" s="368" t="s">
        <v>195</v>
      </c>
      <c r="AC27" s="369" t="s">
        <v>115</v>
      </c>
      <c r="AD27" s="370" t="s">
        <v>116</v>
      </c>
      <c r="AE27" s="393" t="s">
        <v>196</v>
      </c>
      <c r="AF27" s="393" t="s">
        <v>197</v>
      </c>
      <c r="AG27" s="393"/>
      <c r="AH27" s="354"/>
      <c r="AI27" s="354"/>
    </row>
    <row r="28" spans="1:35" s="192" customFormat="1" ht="115.5" customHeight="1" x14ac:dyDescent="0.15">
      <c r="A28" s="358"/>
      <c r="B28" s="382" t="s">
        <v>210</v>
      </c>
      <c r="C28" s="436" t="s">
        <v>214</v>
      </c>
      <c r="D28" s="390" t="s">
        <v>215</v>
      </c>
      <c r="E28" s="375">
        <v>45659</v>
      </c>
      <c r="F28" s="389">
        <v>46022</v>
      </c>
      <c r="G28" s="393">
        <f t="shared" si="10"/>
        <v>1</v>
      </c>
      <c r="H28" s="383" t="s">
        <v>110</v>
      </c>
      <c r="I28" s="364">
        <f t="shared" si="11"/>
        <v>0</v>
      </c>
      <c r="J28" s="390">
        <v>0</v>
      </c>
      <c r="K28" s="390">
        <v>0</v>
      </c>
      <c r="L28" s="390">
        <v>0</v>
      </c>
      <c r="M28" s="364">
        <f t="shared" si="12"/>
        <v>0</v>
      </c>
      <c r="N28" s="390">
        <v>0</v>
      </c>
      <c r="O28" s="390">
        <v>0</v>
      </c>
      <c r="P28" s="390">
        <v>0</v>
      </c>
      <c r="Q28" s="364">
        <f t="shared" si="13"/>
        <v>0</v>
      </c>
      <c r="R28" s="390">
        <v>0</v>
      </c>
      <c r="S28" s="390">
        <v>0</v>
      </c>
      <c r="T28" s="390">
        <v>0</v>
      </c>
      <c r="U28" s="364">
        <f t="shared" si="14"/>
        <v>1</v>
      </c>
      <c r="V28" s="390">
        <v>0</v>
      </c>
      <c r="W28" s="390">
        <v>0</v>
      </c>
      <c r="X28" s="390">
        <v>1</v>
      </c>
      <c r="Y28" s="377" t="s">
        <v>216</v>
      </c>
      <c r="Z28" s="392" t="s">
        <v>144</v>
      </c>
      <c r="AA28" s="367" t="s">
        <v>194</v>
      </c>
      <c r="AB28" s="368" t="s">
        <v>195</v>
      </c>
      <c r="AC28" s="369" t="s">
        <v>115</v>
      </c>
      <c r="AD28" s="370" t="s">
        <v>116</v>
      </c>
      <c r="AE28" s="393" t="s">
        <v>196</v>
      </c>
      <c r="AF28" s="393" t="s">
        <v>197</v>
      </c>
      <c r="AG28" s="393"/>
      <c r="AH28" s="354"/>
      <c r="AI28" s="354"/>
    </row>
    <row r="29" spans="1:35" s="192" customFormat="1" ht="108" customHeight="1" x14ac:dyDescent="0.15">
      <c r="A29" s="358"/>
      <c r="B29" s="613" t="s">
        <v>802</v>
      </c>
      <c r="C29" s="614" t="s">
        <v>211</v>
      </c>
      <c r="D29" s="615" t="s">
        <v>212</v>
      </c>
      <c r="E29" s="375">
        <v>45659</v>
      </c>
      <c r="F29" s="389">
        <v>46022</v>
      </c>
      <c r="G29" s="393">
        <f>+I29+M29+Q29+U29</f>
        <v>1</v>
      </c>
      <c r="H29" s="383" t="s">
        <v>110</v>
      </c>
      <c r="I29" s="364">
        <f>+J29+K29+L29</f>
        <v>0</v>
      </c>
      <c r="J29" s="390">
        <v>0</v>
      </c>
      <c r="K29" s="390">
        <v>0</v>
      </c>
      <c r="L29" s="390">
        <v>0</v>
      </c>
      <c r="M29" s="364">
        <f>N29+O29+P29</f>
        <v>0</v>
      </c>
      <c r="N29" s="390">
        <v>0</v>
      </c>
      <c r="O29" s="390">
        <v>0</v>
      </c>
      <c r="P29" s="390">
        <v>0</v>
      </c>
      <c r="Q29" s="364">
        <f>R29+S29+T29</f>
        <v>0</v>
      </c>
      <c r="R29" s="390">
        <v>0</v>
      </c>
      <c r="S29" s="390">
        <v>0</v>
      </c>
      <c r="T29" s="390">
        <v>0</v>
      </c>
      <c r="U29" s="364">
        <f>V29+W29+X29</f>
        <v>1</v>
      </c>
      <c r="V29" s="390">
        <v>0</v>
      </c>
      <c r="W29" s="390">
        <v>0</v>
      </c>
      <c r="X29" s="390">
        <v>1</v>
      </c>
      <c r="Y29" s="404" t="s">
        <v>213</v>
      </c>
      <c r="Z29" s="392" t="s">
        <v>144</v>
      </c>
      <c r="AA29" s="367" t="s">
        <v>194</v>
      </c>
      <c r="AB29" s="368" t="s">
        <v>195</v>
      </c>
      <c r="AC29" s="369" t="s">
        <v>115</v>
      </c>
      <c r="AD29" s="370" t="s">
        <v>116</v>
      </c>
      <c r="AE29" s="393" t="s">
        <v>196</v>
      </c>
      <c r="AF29" s="393" t="s">
        <v>197</v>
      </c>
      <c r="AG29" s="604" t="s">
        <v>778</v>
      </c>
      <c r="AH29" s="354"/>
      <c r="AI29" s="354"/>
    </row>
    <row r="30" spans="1:35" s="192" customFormat="1" ht="14" x14ac:dyDescent="0.15">
      <c r="A30" s="514"/>
      <c r="B30" s="515"/>
      <c r="C30" s="515"/>
      <c r="D30" s="515"/>
      <c r="E30" s="515"/>
      <c r="F30" s="515"/>
      <c r="G30" s="515"/>
      <c r="H30" s="515"/>
      <c r="I30" s="515"/>
      <c r="J30" s="515"/>
      <c r="K30" s="515"/>
      <c r="L30" s="515"/>
      <c r="M30" s="515"/>
      <c r="N30" s="515"/>
      <c r="O30" s="515"/>
      <c r="P30" s="515"/>
      <c r="Q30" s="515"/>
      <c r="R30" s="515"/>
      <c r="S30" s="515"/>
      <c r="T30" s="515"/>
      <c r="U30" s="515"/>
      <c r="V30" s="515"/>
      <c r="W30" s="515"/>
      <c r="X30" s="516"/>
      <c r="Y30" s="378"/>
      <c r="Z30" s="379"/>
      <c r="AA30" s="379"/>
      <c r="AB30" s="379"/>
      <c r="AC30" s="379"/>
      <c r="AD30" s="380"/>
      <c r="AE30" s="381"/>
      <c r="AF30" s="381"/>
      <c r="AG30" s="381"/>
      <c r="AH30" s="354"/>
      <c r="AI30" s="354"/>
    </row>
    <row r="31" spans="1:35" s="192" customFormat="1" ht="105" x14ac:dyDescent="0.15">
      <c r="A31" s="641"/>
      <c r="B31" s="377" t="s">
        <v>217</v>
      </c>
      <c r="C31" s="605" t="s">
        <v>767</v>
      </c>
      <c r="D31" s="606" t="s">
        <v>768</v>
      </c>
      <c r="E31" s="396">
        <v>45717</v>
      </c>
      <c r="F31" s="362">
        <v>46022</v>
      </c>
      <c r="G31" s="393">
        <f>+I31+M31+Q31+U31</f>
        <v>2</v>
      </c>
      <c r="H31" s="395" t="s">
        <v>110</v>
      </c>
      <c r="I31" s="364">
        <f>+J31+K31+L31</f>
        <v>0</v>
      </c>
      <c r="J31" s="398"/>
      <c r="K31" s="398"/>
      <c r="L31" s="398"/>
      <c r="M31" s="364">
        <f>+N31+O31+P31</f>
        <v>0</v>
      </c>
      <c r="N31" s="398"/>
      <c r="O31" s="398"/>
      <c r="P31" s="398"/>
      <c r="Q31" s="364">
        <f>+R31+S31+T31</f>
        <v>1</v>
      </c>
      <c r="R31" s="398"/>
      <c r="S31" s="398">
        <v>1</v>
      </c>
      <c r="T31" s="398"/>
      <c r="U31" s="364">
        <f>+V31+W31+X31</f>
        <v>1</v>
      </c>
      <c r="V31" s="398"/>
      <c r="W31" s="398">
        <v>1</v>
      </c>
      <c r="X31" s="398"/>
      <c r="Y31" s="377" t="s">
        <v>122</v>
      </c>
      <c r="Z31" s="397" t="s">
        <v>218</v>
      </c>
      <c r="AA31" s="367" t="s">
        <v>145</v>
      </c>
      <c r="AB31" s="368" t="s">
        <v>219</v>
      </c>
      <c r="AC31" s="369" t="s">
        <v>115</v>
      </c>
      <c r="AD31" s="370" t="s">
        <v>116</v>
      </c>
      <c r="AE31" s="384" t="s">
        <v>796</v>
      </c>
      <c r="AF31" s="395" t="s">
        <v>471</v>
      </c>
      <c r="AG31" s="550" t="s">
        <v>783</v>
      </c>
      <c r="AH31" s="354"/>
      <c r="AI31" s="354"/>
    </row>
    <row r="32" spans="1:35" s="192" customFormat="1" ht="105" x14ac:dyDescent="0.15">
      <c r="A32" s="641"/>
      <c r="B32" s="377" t="s">
        <v>220</v>
      </c>
      <c r="C32" s="385" t="s">
        <v>221</v>
      </c>
      <c r="D32" s="395" t="s">
        <v>222</v>
      </c>
      <c r="E32" s="396">
        <v>45703</v>
      </c>
      <c r="F32" s="396">
        <v>45930</v>
      </c>
      <c r="G32" s="393">
        <f t="shared" ref="G32" si="15">+I32+M32+Q32+U32</f>
        <v>1</v>
      </c>
      <c r="H32" s="395" t="s">
        <v>110</v>
      </c>
      <c r="I32" s="364">
        <f t="shared" ref="I32" si="16">+J32+K32+L32</f>
        <v>0</v>
      </c>
      <c r="J32" s="395"/>
      <c r="K32" s="395"/>
      <c r="L32" s="395"/>
      <c r="M32" s="364">
        <f t="shared" ref="M32:M34" si="17">+N32+O32+P32</f>
        <v>0</v>
      </c>
      <c r="N32" s="395"/>
      <c r="O32" s="395"/>
      <c r="P32" s="395"/>
      <c r="Q32" s="364">
        <f t="shared" ref="Q32:Q34" si="18">+R32+S32+T32</f>
        <v>1</v>
      </c>
      <c r="R32" s="395"/>
      <c r="S32" s="395"/>
      <c r="T32" s="395">
        <v>1</v>
      </c>
      <c r="U32" s="364">
        <f t="shared" ref="U32:U34" si="19">+V32+W32+X32</f>
        <v>0</v>
      </c>
      <c r="V32" s="395"/>
      <c r="W32" s="395"/>
      <c r="X32" s="395"/>
      <c r="Y32" s="377" t="s">
        <v>122</v>
      </c>
      <c r="Z32" s="397" t="s">
        <v>218</v>
      </c>
      <c r="AA32" s="367" t="s">
        <v>145</v>
      </c>
      <c r="AB32" s="368" t="s">
        <v>219</v>
      </c>
      <c r="AC32" s="369" t="s">
        <v>115</v>
      </c>
      <c r="AD32" s="370" t="s">
        <v>116</v>
      </c>
      <c r="AE32" s="384" t="s">
        <v>796</v>
      </c>
      <c r="AF32" s="395" t="s">
        <v>471</v>
      </c>
      <c r="AG32" s="395"/>
      <c r="AH32" s="354"/>
      <c r="AI32" s="354"/>
    </row>
    <row r="33" spans="1:35" s="192" customFormat="1" ht="119" customHeight="1" x14ac:dyDescent="0.15">
      <c r="A33" s="358"/>
      <c r="B33" s="382" t="s">
        <v>223</v>
      </c>
      <c r="C33" s="385" t="s">
        <v>797</v>
      </c>
      <c r="D33" s="395" t="s">
        <v>782</v>
      </c>
      <c r="E33" s="396">
        <v>45703</v>
      </c>
      <c r="F33" s="396">
        <v>45838</v>
      </c>
      <c r="G33" s="393">
        <f>+I33+M33+Q33+U33</f>
        <v>3</v>
      </c>
      <c r="H33" s="395" t="s">
        <v>110</v>
      </c>
      <c r="I33" s="364">
        <f>+J33+K33+L33</f>
        <v>0</v>
      </c>
      <c r="J33" s="395"/>
      <c r="K33" s="395"/>
      <c r="L33" s="395"/>
      <c r="M33" s="364">
        <f t="shared" si="17"/>
        <v>3</v>
      </c>
      <c r="N33" s="395"/>
      <c r="O33" s="395">
        <v>2</v>
      </c>
      <c r="P33" s="395">
        <v>1</v>
      </c>
      <c r="Q33" s="364">
        <f t="shared" si="18"/>
        <v>0</v>
      </c>
      <c r="R33" s="395"/>
      <c r="S33" s="395"/>
      <c r="T33" s="395"/>
      <c r="U33" s="364">
        <f t="shared" si="19"/>
        <v>0</v>
      </c>
      <c r="V33" s="395"/>
      <c r="W33" s="395"/>
      <c r="X33" s="395"/>
      <c r="Y33" s="372" t="s">
        <v>224</v>
      </c>
      <c r="Z33" s="397" t="s">
        <v>218</v>
      </c>
      <c r="AA33" s="367" t="s">
        <v>145</v>
      </c>
      <c r="AB33" s="368" t="s">
        <v>219</v>
      </c>
      <c r="AC33" s="369" t="s">
        <v>115</v>
      </c>
      <c r="AD33" s="370" t="s">
        <v>116</v>
      </c>
      <c r="AE33" s="384" t="s">
        <v>796</v>
      </c>
      <c r="AF33" s="395" t="s">
        <v>471</v>
      </c>
      <c r="AG33" s="608" t="s">
        <v>769</v>
      </c>
      <c r="AH33" s="354"/>
      <c r="AI33" s="354"/>
    </row>
    <row r="34" spans="1:35" s="192" customFormat="1" ht="119" customHeight="1" x14ac:dyDescent="0.15">
      <c r="A34" s="431"/>
      <c r="B34" s="382" t="s">
        <v>771</v>
      </c>
      <c r="C34" s="607" t="s">
        <v>772</v>
      </c>
      <c r="D34" s="608" t="s">
        <v>798</v>
      </c>
      <c r="E34" s="396">
        <v>45703</v>
      </c>
      <c r="F34" s="396">
        <v>46022</v>
      </c>
      <c r="G34" s="393">
        <f>+I34+M34+Q34+U34</f>
        <v>2</v>
      </c>
      <c r="H34" s="395" t="s">
        <v>110</v>
      </c>
      <c r="I34" s="364">
        <f>+J34+K34+L34</f>
        <v>0</v>
      </c>
      <c r="J34" s="395"/>
      <c r="K34" s="395"/>
      <c r="L34" s="395"/>
      <c r="M34" s="364">
        <f t="shared" si="17"/>
        <v>1</v>
      </c>
      <c r="N34" s="395"/>
      <c r="O34" s="395"/>
      <c r="P34" s="395">
        <v>1</v>
      </c>
      <c r="Q34" s="364">
        <f t="shared" si="18"/>
        <v>0</v>
      </c>
      <c r="R34" s="395"/>
      <c r="S34" s="395"/>
      <c r="T34" s="395"/>
      <c r="U34" s="364">
        <f t="shared" si="19"/>
        <v>1</v>
      </c>
      <c r="V34" s="395"/>
      <c r="W34" s="395"/>
      <c r="X34" s="395">
        <v>1</v>
      </c>
      <c r="Y34" s="377" t="s">
        <v>138</v>
      </c>
      <c r="Z34" s="397" t="s">
        <v>218</v>
      </c>
      <c r="AA34" s="367" t="s">
        <v>145</v>
      </c>
      <c r="AB34" s="368" t="s">
        <v>219</v>
      </c>
      <c r="AC34" s="369" t="s">
        <v>115</v>
      </c>
      <c r="AD34" s="370" t="s">
        <v>116</v>
      </c>
      <c r="AE34" s="384" t="s">
        <v>796</v>
      </c>
      <c r="AF34" s="395" t="s">
        <v>471</v>
      </c>
      <c r="AG34" s="608" t="s">
        <v>773</v>
      </c>
      <c r="AH34" s="354"/>
      <c r="AI34" s="354"/>
    </row>
    <row r="35" spans="1:35" s="192" customFormat="1" ht="14" x14ac:dyDescent="0.15">
      <c r="A35" s="514"/>
      <c r="B35" s="515"/>
      <c r="C35" s="515"/>
      <c r="D35" s="515"/>
      <c r="E35" s="515"/>
      <c r="F35" s="515"/>
      <c r="G35" s="515"/>
      <c r="H35" s="515"/>
      <c r="I35" s="515"/>
      <c r="J35" s="515"/>
      <c r="K35" s="515"/>
      <c r="L35" s="515"/>
      <c r="M35" s="515"/>
      <c r="N35" s="515"/>
      <c r="O35" s="515"/>
      <c r="P35" s="515"/>
      <c r="Q35" s="515"/>
      <c r="R35" s="515"/>
      <c r="S35" s="515"/>
      <c r="T35" s="515"/>
      <c r="U35" s="515"/>
      <c r="V35" s="515"/>
      <c r="W35" s="515"/>
      <c r="X35" s="516"/>
      <c r="Y35" s="378"/>
      <c r="Z35" s="379"/>
      <c r="AA35" s="379"/>
      <c r="AB35" s="379"/>
      <c r="AC35" s="379"/>
      <c r="AD35" s="380"/>
      <c r="AE35" s="381"/>
      <c r="AF35" s="381"/>
      <c r="AG35" s="381"/>
      <c r="AH35" s="354"/>
      <c r="AI35" s="354"/>
    </row>
    <row r="36" spans="1:35" s="192" customFormat="1" ht="65.25" customHeight="1" x14ac:dyDescent="0.15">
      <c r="A36" s="358"/>
      <c r="B36" s="382" t="s">
        <v>226</v>
      </c>
      <c r="C36" s="437" t="s">
        <v>227</v>
      </c>
      <c r="D36" s="395" t="s">
        <v>228</v>
      </c>
      <c r="E36" s="402">
        <v>45659</v>
      </c>
      <c r="F36" s="402">
        <v>46022</v>
      </c>
      <c r="G36" s="398">
        <f t="shared" ref="G36:G46" si="20">+I36+M36+Q36+U36</f>
        <v>2</v>
      </c>
      <c r="H36" s="398" t="s">
        <v>110</v>
      </c>
      <c r="I36" s="364">
        <f>J36+K36+L36</f>
        <v>0</v>
      </c>
      <c r="J36" s="395">
        <v>0</v>
      </c>
      <c r="K36" s="395">
        <v>0</v>
      </c>
      <c r="L36" s="395">
        <v>0</v>
      </c>
      <c r="M36" s="364">
        <f>N36+O36+P36</f>
        <v>1</v>
      </c>
      <c r="N36" s="395">
        <v>0</v>
      </c>
      <c r="O36" s="395">
        <v>0</v>
      </c>
      <c r="P36" s="395">
        <v>1</v>
      </c>
      <c r="Q36" s="364">
        <f>R36+S36+T36</f>
        <v>0</v>
      </c>
      <c r="R36" s="395">
        <v>0</v>
      </c>
      <c r="S36" s="395">
        <v>0</v>
      </c>
      <c r="T36" s="395">
        <v>0</v>
      </c>
      <c r="U36" s="364">
        <f>V36+W36+X36</f>
        <v>1</v>
      </c>
      <c r="V36" s="395">
        <v>0</v>
      </c>
      <c r="W36" s="395">
        <v>0</v>
      </c>
      <c r="X36" s="395">
        <v>1</v>
      </c>
      <c r="Y36" s="377" t="s">
        <v>128</v>
      </c>
      <c r="Z36" s="401" t="s">
        <v>229</v>
      </c>
      <c r="AA36" s="367" t="s">
        <v>230</v>
      </c>
      <c r="AB36" s="368" t="s">
        <v>130</v>
      </c>
      <c r="AC36" s="399" t="s">
        <v>115</v>
      </c>
      <c r="AD36" s="370" t="s">
        <v>116</v>
      </c>
      <c r="AE36" s="384" t="s">
        <v>799</v>
      </c>
      <c r="AF36" s="400" t="s">
        <v>225</v>
      </c>
      <c r="AG36" s="400"/>
      <c r="AH36" s="354"/>
      <c r="AI36" s="354"/>
    </row>
    <row r="37" spans="1:35" s="192" customFormat="1" ht="131" customHeight="1" x14ac:dyDescent="0.15">
      <c r="A37" s="358"/>
      <c r="B37" s="382" t="s">
        <v>231</v>
      </c>
      <c r="C37" s="437" t="s">
        <v>232</v>
      </c>
      <c r="D37" s="395" t="s">
        <v>233</v>
      </c>
      <c r="E37" s="396">
        <v>45659</v>
      </c>
      <c r="F37" s="396">
        <v>46022</v>
      </c>
      <c r="G37" s="398">
        <f t="shared" si="20"/>
        <v>3</v>
      </c>
      <c r="H37" s="398" t="s">
        <v>110</v>
      </c>
      <c r="I37" s="364">
        <f t="shared" ref="I37:I46" si="21">J37+K37+L37</f>
        <v>1</v>
      </c>
      <c r="J37" s="395">
        <v>1</v>
      </c>
      <c r="K37" s="395">
        <v>0</v>
      </c>
      <c r="L37" s="395">
        <v>0</v>
      </c>
      <c r="M37" s="364">
        <f t="shared" ref="M37:M46" si="22">N37+O37+P37</f>
        <v>1</v>
      </c>
      <c r="N37" s="395">
        <v>0</v>
      </c>
      <c r="O37" s="395">
        <v>0</v>
      </c>
      <c r="P37" s="395">
        <v>1</v>
      </c>
      <c r="Q37" s="364">
        <f t="shared" ref="Q37:Q46" si="23">R37+S37+T37</f>
        <v>0</v>
      </c>
      <c r="R37" s="395">
        <v>0</v>
      </c>
      <c r="S37" s="395">
        <v>0</v>
      </c>
      <c r="T37" s="395">
        <v>0</v>
      </c>
      <c r="U37" s="364">
        <f t="shared" ref="U37:U46" si="24">V37+W37+X37</f>
        <v>1</v>
      </c>
      <c r="V37" s="395">
        <v>0</v>
      </c>
      <c r="W37" s="395">
        <v>0</v>
      </c>
      <c r="X37" s="395">
        <v>1</v>
      </c>
      <c r="Y37" s="377" t="s">
        <v>128</v>
      </c>
      <c r="Z37" s="401" t="s">
        <v>144</v>
      </c>
      <c r="AA37" s="367" t="s">
        <v>129</v>
      </c>
      <c r="AB37" s="368" t="s">
        <v>130</v>
      </c>
      <c r="AC37" s="399" t="s">
        <v>115</v>
      </c>
      <c r="AD37" s="370" t="s">
        <v>116</v>
      </c>
      <c r="AE37" s="384" t="s">
        <v>799</v>
      </c>
      <c r="AF37" s="400" t="s">
        <v>225</v>
      </c>
      <c r="AG37" s="400"/>
      <c r="AH37" s="354"/>
      <c r="AI37" s="354"/>
    </row>
    <row r="38" spans="1:35" s="192" customFormat="1" ht="193" customHeight="1" x14ac:dyDescent="0.15">
      <c r="A38" s="358"/>
      <c r="B38" s="382" t="s">
        <v>234</v>
      </c>
      <c r="C38" s="437" t="s">
        <v>235</v>
      </c>
      <c r="D38" s="395" t="s">
        <v>236</v>
      </c>
      <c r="E38" s="396">
        <v>45659</v>
      </c>
      <c r="F38" s="402">
        <v>46022</v>
      </c>
      <c r="G38" s="398">
        <f t="shared" si="20"/>
        <v>3</v>
      </c>
      <c r="H38" s="398" t="s">
        <v>110</v>
      </c>
      <c r="I38" s="364">
        <f t="shared" si="21"/>
        <v>1</v>
      </c>
      <c r="J38" s="384">
        <v>1</v>
      </c>
      <c r="K38" s="384">
        <v>0</v>
      </c>
      <c r="L38" s="384">
        <v>0</v>
      </c>
      <c r="M38" s="364">
        <f t="shared" si="22"/>
        <v>1</v>
      </c>
      <c r="N38" s="384">
        <v>0</v>
      </c>
      <c r="O38" s="384">
        <v>0</v>
      </c>
      <c r="P38" s="384">
        <v>1</v>
      </c>
      <c r="Q38" s="364">
        <f t="shared" si="23"/>
        <v>0</v>
      </c>
      <c r="R38" s="384">
        <v>0</v>
      </c>
      <c r="S38" s="384">
        <v>0</v>
      </c>
      <c r="T38" s="384">
        <v>0</v>
      </c>
      <c r="U38" s="364">
        <f t="shared" si="24"/>
        <v>1</v>
      </c>
      <c r="V38" s="384">
        <v>0</v>
      </c>
      <c r="W38" s="384">
        <v>0</v>
      </c>
      <c r="X38" s="384">
        <v>1</v>
      </c>
      <c r="Y38" s="377" t="s">
        <v>128</v>
      </c>
      <c r="Z38" s="401" t="s">
        <v>237</v>
      </c>
      <c r="AA38" s="367" t="s">
        <v>129</v>
      </c>
      <c r="AB38" s="368" t="s">
        <v>130</v>
      </c>
      <c r="AC38" s="369" t="s">
        <v>115</v>
      </c>
      <c r="AD38" s="370" t="s">
        <v>116</v>
      </c>
      <c r="AE38" s="384" t="s">
        <v>799</v>
      </c>
      <c r="AF38" s="400" t="s">
        <v>225</v>
      </c>
      <c r="AG38" s="400"/>
      <c r="AH38" s="354"/>
      <c r="AI38" s="354"/>
    </row>
    <row r="39" spans="1:35" s="192" customFormat="1" ht="131" customHeight="1" x14ac:dyDescent="0.15">
      <c r="A39" s="358"/>
      <c r="B39" s="382" t="s">
        <v>238</v>
      </c>
      <c r="C39" s="438" t="s">
        <v>239</v>
      </c>
      <c r="D39" s="395" t="s">
        <v>240</v>
      </c>
      <c r="E39" s="402">
        <v>45659</v>
      </c>
      <c r="F39" s="402">
        <v>46022</v>
      </c>
      <c r="G39" s="398">
        <f t="shared" si="20"/>
        <v>2</v>
      </c>
      <c r="H39" s="398" t="s">
        <v>110</v>
      </c>
      <c r="I39" s="364">
        <f t="shared" si="21"/>
        <v>1</v>
      </c>
      <c r="J39" s="395">
        <v>0</v>
      </c>
      <c r="K39" s="395">
        <v>0</v>
      </c>
      <c r="L39" s="395">
        <v>1</v>
      </c>
      <c r="M39" s="364">
        <f t="shared" si="22"/>
        <v>0</v>
      </c>
      <c r="N39" s="395">
        <v>0</v>
      </c>
      <c r="O39" s="395">
        <v>0</v>
      </c>
      <c r="P39" s="395">
        <v>0</v>
      </c>
      <c r="Q39" s="364">
        <f t="shared" si="23"/>
        <v>0</v>
      </c>
      <c r="R39" s="395">
        <v>0</v>
      </c>
      <c r="S39" s="395">
        <v>0</v>
      </c>
      <c r="T39" s="395">
        <v>0</v>
      </c>
      <c r="U39" s="364">
        <f t="shared" si="24"/>
        <v>1</v>
      </c>
      <c r="V39" s="395">
        <v>0</v>
      </c>
      <c r="W39" s="395">
        <v>0</v>
      </c>
      <c r="X39" s="395">
        <v>1</v>
      </c>
      <c r="Y39" s="377" t="s">
        <v>241</v>
      </c>
      <c r="Z39" s="372" t="s">
        <v>135</v>
      </c>
      <c r="AA39" s="367" t="s">
        <v>129</v>
      </c>
      <c r="AB39" s="368" t="s">
        <v>130</v>
      </c>
      <c r="AC39" s="369" t="s">
        <v>115</v>
      </c>
      <c r="AD39" s="370" t="s">
        <v>116</v>
      </c>
      <c r="AE39" s="384" t="s">
        <v>799</v>
      </c>
      <c r="AF39" s="400" t="s">
        <v>225</v>
      </c>
      <c r="AG39" s="400"/>
      <c r="AH39" s="354"/>
      <c r="AI39" s="354"/>
    </row>
    <row r="40" spans="1:35" s="192" customFormat="1" ht="141.5" customHeight="1" x14ac:dyDescent="0.15">
      <c r="A40" s="358"/>
      <c r="B40" s="382" t="s">
        <v>242</v>
      </c>
      <c r="C40" s="437" t="s">
        <v>243</v>
      </c>
      <c r="D40" s="395" t="s">
        <v>244</v>
      </c>
      <c r="E40" s="402">
        <v>45659</v>
      </c>
      <c r="F40" s="402">
        <v>46022</v>
      </c>
      <c r="G40" s="398">
        <f t="shared" si="20"/>
        <v>3</v>
      </c>
      <c r="H40" s="398" t="s">
        <v>110</v>
      </c>
      <c r="I40" s="364">
        <f t="shared" si="21"/>
        <v>1</v>
      </c>
      <c r="J40" s="384">
        <v>1</v>
      </c>
      <c r="K40" s="384">
        <v>0</v>
      </c>
      <c r="L40" s="384">
        <v>0</v>
      </c>
      <c r="M40" s="364">
        <f t="shared" si="22"/>
        <v>1</v>
      </c>
      <c r="N40" s="384">
        <v>0</v>
      </c>
      <c r="O40" s="384">
        <v>0</v>
      </c>
      <c r="P40" s="384">
        <v>1</v>
      </c>
      <c r="Q40" s="364">
        <f t="shared" si="23"/>
        <v>0</v>
      </c>
      <c r="R40" s="384">
        <v>0</v>
      </c>
      <c r="S40" s="384">
        <v>0</v>
      </c>
      <c r="T40" s="384">
        <v>0</v>
      </c>
      <c r="U40" s="364">
        <f t="shared" si="24"/>
        <v>1</v>
      </c>
      <c r="V40" s="384">
        <v>0</v>
      </c>
      <c r="W40" s="384">
        <v>0</v>
      </c>
      <c r="X40" s="384">
        <v>1</v>
      </c>
      <c r="Y40" s="377" t="s">
        <v>128</v>
      </c>
      <c r="Z40" s="401" t="s">
        <v>237</v>
      </c>
      <c r="AA40" s="367" t="s">
        <v>129</v>
      </c>
      <c r="AB40" s="368" t="s">
        <v>130</v>
      </c>
      <c r="AC40" s="369" t="s">
        <v>115</v>
      </c>
      <c r="AD40" s="370" t="s">
        <v>116</v>
      </c>
      <c r="AE40" s="384" t="s">
        <v>799</v>
      </c>
      <c r="AF40" s="400" t="s">
        <v>225</v>
      </c>
      <c r="AG40" s="400"/>
      <c r="AH40" s="354"/>
      <c r="AI40" s="354"/>
    </row>
    <row r="41" spans="1:35" s="192" customFormat="1" ht="110" customHeight="1" x14ac:dyDescent="0.15">
      <c r="A41" s="358"/>
      <c r="B41" s="382" t="s">
        <v>245</v>
      </c>
      <c r="C41" s="437" t="s">
        <v>246</v>
      </c>
      <c r="D41" s="395" t="s">
        <v>247</v>
      </c>
      <c r="E41" s="402">
        <v>45659</v>
      </c>
      <c r="F41" s="402">
        <v>46022</v>
      </c>
      <c r="G41" s="398">
        <f t="shared" si="20"/>
        <v>3</v>
      </c>
      <c r="H41" s="398" t="s">
        <v>110</v>
      </c>
      <c r="I41" s="364">
        <f t="shared" si="21"/>
        <v>1</v>
      </c>
      <c r="J41" s="384">
        <v>1</v>
      </c>
      <c r="K41" s="384">
        <v>0</v>
      </c>
      <c r="L41" s="384">
        <v>0</v>
      </c>
      <c r="M41" s="364">
        <f t="shared" si="22"/>
        <v>1</v>
      </c>
      <c r="N41" s="384">
        <v>0</v>
      </c>
      <c r="O41" s="384">
        <v>0</v>
      </c>
      <c r="P41" s="384">
        <v>1</v>
      </c>
      <c r="Q41" s="364">
        <f t="shared" si="23"/>
        <v>0</v>
      </c>
      <c r="R41" s="384">
        <v>0</v>
      </c>
      <c r="S41" s="384">
        <v>0</v>
      </c>
      <c r="T41" s="384">
        <v>0</v>
      </c>
      <c r="U41" s="364">
        <f t="shared" si="24"/>
        <v>1</v>
      </c>
      <c r="V41" s="384">
        <v>0</v>
      </c>
      <c r="W41" s="384">
        <v>0</v>
      </c>
      <c r="X41" s="384">
        <v>1</v>
      </c>
      <c r="Y41" s="377" t="s">
        <v>128</v>
      </c>
      <c r="Z41" s="401" t="s">
        <v>237</v>
      </c>
      <c r="AA41" s="367" t="s">
        <v>129</v>
      </c>
      <c r="AB41" s="368" t="s">
        <v>130</v>
      </c>
      <c r="AC41" s="369" t="s">
        <v>115</v>
      </c>
      <c r="AD41" s="370" t="s">
        <v>116</v>
      </c>
      <c r="AE41" s="384" t="s">
        <v>799</v>
      </c>
      <c r="AF41" s="400" t="s">
        <v>225</v>
      </c>
      <c r="AG41" s="400"/>
      <c r="AH41" s="354"/>
      <c r="AI41" s="354"/>
    </row>
    <row r="42" spans="1:35" s="192" customFormat="1" ht="159.5" customHeight="1" x14ac:dyDescent="0.15">
      <c r="A42" s="358"/>
      <c r="B42" s="382" t="s">
        <v>248</v>
      </c>
      <c r="C42" s="437" t="s">
        <v>249</v>
      </c>
      <c r="D42" s="395" t="s">
        <v>250</v>
      </c>
      <c r="E42" s="402">
        <v>45659</v>
      </c>
      <c r="F42" s="402">
        <v>46022</v>
      </c>
      <c r="G42" s="398">
        <f t="shared" si="20"/>
        <v>3</v>
      </c>
      <c r="H42" s="398" t="s">
        <v>110</v>
      </c>
      <c r="I42" s="364">
        <f t="shared" si="21"/>
        <v>1</v>
      </c>
      <c r="J42" s="384">
        <v>1</v>
      </c>
      <c r="K42" s="384">
        <v>0</v>
      </c>
      <c r="L42" s="384">
        <v>0</v>
      </c>
      <c r="M42" s="364">
        <f t="shared" si="22"/>
        <v>1</v>
      </c>
      <c r="N42" s="384">
        <v>0</v>
      </c>
      <c r="O42" s="384">
        <v>0</v>
      </c>
      <c r="P42" s="384">
        <v>1</v>
      </c>
      <c r="Q42" s="364">
        <f t="shared" si="23"/>
        <v>0</v>
      </c>
      <c r="R42" s="384">
        <v>0</v>
      </c>
      <c r="S42" s="384">
        <v>0</v>
      </c>
      <c r="T42" s="384">
        <v>0</v>
      </c>
      <c r="U42" s="364">
        <f t="shared" si="24"/>
        <v>1</v>
      </c>
      <c r="V42" s="384">
        <v>0</v>
      </c>
      <c r="W42" s="384">
        <v>0</v>
      </c>
      <c r="X42" s="384">
        <v>1</v>
      </c>
      <c r="Y42" s="377" t="s">
        <v>128</v>
      </c>
      <c r="Z42" s="401" t="s">
        <v>237</v>
      </c>
      <c r="AA42" s="367" t="s">
        <v>129</v>
      </c>
      <c r="AB42" s="368" t="s">
        <v>130</v>
      </c>
      <c r="AC42" s="369" t="s">
        <v>115</v>
      </c>
      <c r="AD42" s="370" t="s">
        <v>116</v>
      </c>
      <c r="AE42" s="384" t="s">
        <v>799</v>
      </c>
      <c r="AF42" s="400" t="s">
        <v>225</v>
      </c>
      <c r="AG42" s="400"/>
      <c r="AH42" s="354"/>
      <c r="AI42" s="354"/>
    </row>
    <row r="43" spans="1:35" s="192" customFormat="1" ht="205" customHeight="1" x14ac:dyDescent="0.15">
      <c r="A43" s="358"/>
      <c r="B43" s="382" t="s">
        <v>251</v>
      </c>
      <c r="C43" s="437" t="s">
        <v>252</v>
      </c>
      <c r="D43" s="395" t="s">
        <v>253</v>
      </c>
      <c r="E43" s="402">
        <v>45659</v>
      </c>
      <c r="F43" s="402">
        <v>46022</v>
      </c>
      <c r="G43" s="398">
        <f t="shared" si="20"/>
        <v>4</v>
      </c>
      <c r="H43" s="398" t="s">
        <v>110</v>
      </c>
      <c r="I43" s="364">
        <f t="shared" si="21"/>
        <v>1</v>
      </c>
      <c r="J43" s="384">
        <v>1</v>
      </c>
      <c r="K43" s="384">
        <v>0</v>
      </c>
      <c r="L43" s="384">
        <v>0</v>
      </c>
      <c r="M43" s="364">
        <f t="shared" si="22"/>
        <v>1</v>
      </c>
      <c r="N43" s="384">
        <v>0</v>
      </c>
      <c r="O43" s="384">
        <v>0</v>
      </c>
      <c r="P43" s="384">
        <v>1</v>
      </c>
      <c r="Q43" s="364">
        <f t="shared" si="23"/>
        <v>1</v>
      </c>
      <c r="R43" s="384">
        <v>0</v>
      </c>
      <c r="S43" s="384">
        <v>0</v>
      </c>
      <c r="T43" s="384">
        <v>1</v>
      </c>
      <c r="U43" s="364">
        <f t="shared" si="24"/>
        <v>1</v>
      </c>
      <c r="V43" s="384">
        <v>0</v>
      </c>
      <c r="W43" s="384">
        <v>0</v>
      </c>
      <c r="X43" s="384">
        <v>1</v>
      </c>
      <c r="Y43" s="377" t="s">
        <v>128</v>
      </c>
      <c r="Z43" s="401" t="s">
        <v>237</v>
      </c>
      <c r="AA43" s="367" t="s">
        <v>129</v>
      </c>
      <c r="AB43" s="368" t="s">
        <v>130</v>
      </c>
      <c r="AC43" s="369" t="s">
        <v>115</v>
      </c>
      <c r="AD43" s="370" t="s">
        <v>116</v>
      </c>
      <c r="AE43" s="384" t="s">
        <v>799</v>
      </c>
      <c r="AF43" s="400" t="s">
        <v>225</v>
      </c>
      <c r="AG43" s="400"/>
      <c r="AH43" s="354"/>
      <c r="AI43" s="354"/>
    </row>
    <row r="44" spans="1:35" s="192" customFormat="1" ht="153" customHeight="1" x14ac:dyDescent="0.15">
      <c r="A44" s="358"/>
      <c r="B44" s="382" t="s">
        <v>254</v>
      </c>
      <c r="C44" s="437" t="s">
        <v>255</v>
      </c>
      <c r="D44" s="395" t="s">
        <v>256</v>
      </c>
      <c r="E44" s="402">
        <v>45659</v>
      </c>
      <c r="F44" s="402">
        <v>46022</v>
      </c>
      <c r="G44" s="398">
        <f t="shared" si="20"/>
        <v>3</v>
      </c>
      <c r="H44" s="398" t="s">
        <v>110</v>
      </c>
      <c r="I44" s="364">
        <f t="shared" si="21"/>
        <v>1</v>
      </c>
      <c r="J44" s="384">
        <v>1</v>
      </c>
      <c r="K44" s="384">
        <v>0</v>
      </c>
      <c r="L44" s="384">
        <v>0</v>
      </c>
      <c r="M44" s="364">
        <f t="shared" si="22"/>
        <v>1</v>
      </c>
      <c r="N44" s="384">
        <v>0</v>
      </c>
      <c r="O44" s="384">
        <v>0</v>
      </c>
      <c r="P44" s="384">
        <v>1</v>
      </c>
      <c r="Q44" s="364">
        <f t="shared" si="23"/>
        <v>0</v>
      </c>
      <c r="R44" s="384">
        <v>0</v>
      </c>
      <c r="S44" s="384">
        <v>0</v>
      </c>
      <c r="T44" s="384">
        <v>0</v>
      </c>
      <c r="U44" s="364">
        <f t="shared" si="24"/>
        <v>1</v>
      </c>
      <c r="V44" s="384">
        <v>0</v>
      </c>
      <c r="W44" s="384">
        <v>0</v>
      </c>
      <c r="X44" s="384">
        <v>1</v>
      </c>
      <c r="Y44" s="377" t="s">
        <v>138</v>
      </c>
      <c r="Z44" s="401" t="s">
        <v>257</v>
      </c>
      <c r="AA44" s="367" t="s">
        <v>129</v>
      </c>
      <c r="AB44" s="368" t="s">
        <v>130</v>
      </c>
      <c r="AC44" s="369" t="s">
        <v>115</v>
      </c>
      <c r="AD44" s="370" t="s">
        <v>116</v>
      </c>
      <c r="AE44" s="384" t="s">
        <v>799</v>
      </c>
      <c r="AF44" s="400" t="s">
        <v>225</v>
      </c>
      <c r="AG44" s="400"/>
      <c r="AH44" s="354"/>
      <c r="AI44" s="354"/>
    </row>
    <row r="45" spans="1:35" s="192" customFormat="1" ht="138" customHeight="1" x14ac:dyDescent="0.15">
      <c r="A45" s="358"/>
      <c r="B45" s="382" t="s">
        <v>258</v>
      </c>
      <c r="C45" s="437" t="s">
        <v>259</v>
      </c>
      <c r="D45" s="395" t="s">
        <v>260</v>
      </c>
      <c r="E45" s="402">
        <v>45659</v>
      </c>
      <c r="F45" s="402">
        <v>46022</v>
      </c>
      <c r="G45" s="398">
        <f t="shared" si="20"/>
        <v>2</v>
      </c>
      <c r="H45" s="398" t="s">
        <v>110</v>
      </c>
      <c r="I45" s="364">
        <f t="shared" si="21"/>
        <v>0</v>
      </c>
      <c r="J45" s="395">
        <v>0</v>
      </c>
      <c r="K45" s="395">
        <v>0</v>
      </c>
      <c r="L45" s="395">
        <v>0</v>
      </c>
      <c r="M45" s="364">
        <f t="shared" si="22"/>
        <v>1</v>
      </c>
      <c r="N45" s="395">
        <v>0</v>
      </c>
      <c r="O45" s="395">
        <v>0</v>
      </c>
      <c r="P45" s="395">
        <v>1</v>
      </c>
      <c r="Q45" s="364">
        <f t="shared" si="23"/>
        <v>0</v>
      </c>
      <c r="R45" s="395">
        <v>0</v>
      </c>
      <c r="S45" s="395">
        <v>0</v>
      </c>
      <c r="T45" s="395">
        <v>0</v>
      </c>
      <c r="U45" s="364">
        <f t="shared" si="24"/>
        <v>1</v>
      </c>
      <c r="V45" s="395">
        <v>0</v>
      </c>
      <c r="W45" s="395">
        <v>0</v>
      </c>
      <c r="X45" s="395">
        <v>1</v>
      </c>
      <c r="Y45" s="372" t="s">
        <v>261</v>
      </c>
      <c r="Z45" s="401" t="s">
        <v>262</v>
      </c>
      <c r="AA45" s="367" t="s">
        <v>129</v>
      </c>
      <c r="AB45" s="368" t="s">
        <v>130</v>
      </c>
      <c r="AC45" s="369" t="s">
        <v>115</v>
      </c>
      <c r="AD45" s="370" t="s">
        <v>263</v>
      </c>
      <c r="AE45" s="384" t="s">
        <v>799</v>
      </c>
      <c r="AF45" s="400" t="s">
        <v>225</v>
      </c>
      <c r="AG45" s="400"/>
      <c r="AH45" s="354"/>
      <c r="AI45" s="354"/>
    </row>
    <row r="46" spans="1:35" s="192" customFormat="1" ht="116.25" customHeight="1" x14ac:dyDescent="0.15">
      <c r="A46" s="641"/>
      <c r="B46" s="382" t="s">
        <v>264</v>
      </c>
      <c r="C46" s="439" t="s">
        <v>265</v>
      </c>
      <c r="D46" s="440" t="s">
        <v>266</v>
      </c>
      <c r="E46" s="441">
        <v>45659</v>
      </c>
      <c r="F46" s="441">
        <v>46022</v>
      </c>
      <c r="G46" s="398">
        <f t="shared" si="20"/>
        <v>4</v>
      </c>
      <c r="H46" s="398" t="s">
        <v>267</v>
      </c>
      <c r="I46" s="364">
        <f t="shared" si="21"/>
        <v>1</v>
      </c>
      <c r="J46" s="395">
        <v>0</v>
      </c>
      <c r="K46" s="395">
        <v>0</v>
      </c>
      <c r="L46" s="395">
        <v>1</v>
      </c>
      <c r="M46" s="364">
        <f t="shared" si="22"/>
        <v>1</v>
      </c>
      <c r="N46" s="395">
        <v>0</v>
      </c>
      <c r="O46" s="395">
        <v>0</v>
      </c>
      <c r="P46" s="395">
        <v>1</v>
      </c>
      <c r="Q46" s="364">
        <f t="shared" si="23"/>
        <v>1</v>
      </c>
      <c r="R46" s="395">
        <v>0</v>
      </c>
      <c r="S46" s="395">
        <v>0</v>
      </c>
      <c r="T46" s="395">
        <v>1</v>
      </c>
      <c r="U46" s="364">
        <f t="shared" si="24"/>
        <v>1</v>
      </c>
      <c r="V46" s="395">
        <v>0</v>
      </c>
      <c r="W46" s="395">
        <v>0</v>
      </c>
      <c r="X46" s="395">
        <v>1</v>
      </c>
      <c r="Y46" s="372" t="s">
        <v>268</v>
      </c>
      <c r="Z46" s="372" t="s">
        <v>269</v>
      </c>
      <c r="AA46" s="367" t="s">
        <v>129</v>
      </c>
      <c r="AB46" s="368" t="s">
        <v>130</v>
      </c>
      <c r="AC46" s="369" t="s">
        <v>115</v>
      </c>
      <c r="AD46" s="370" t="s">
        <v>116</v>
      </c>
      <c r="AE46" s="384" t="s">
        <v>799</v>
      </c>
      <c r="AF46" s="400" t="s">
        <v>225</v>
      </c>
      <c r="AG46" s="400"/>
      <c r="AH46" s="354"/>
      <c r="AI46" s="354"/>
    </row>
    <row r="47" spans="1:35" s="192" customFormat="1" ht="32.25" customHeight="1" x14ac:dyDescent="0.15">
      <c r="A47" s="641"/>
      <c r="B47" s="442"/>
      <c r="C47" s="443"/>
      <c r="D47" s="444"/>
      <c r="E47" s="445"/>
      <c r="F47" s="445"/>
      <c r="G47" s="446"/>
      <c r="H47" s="446"/>
      <c r="I47" s="447"/>
      <c r="J47" s="448"/>
      <c r="K47" s="448"/>
      <c r="L47" s="448"/>
      <c r="M47" s="447"/>
      <c r="N47" s="448"/>
      <c r="O47" s="448"/>
      <c r="P47" s="448"/>
      <c r="Q47" s="447"/>
      <c r="R47" s="448"/>
      <c r="S47" s="448"/>
      <c r="T47" s="448"/>
      <c r="U47" s="447"/>
      <c r="V47" s="448"/>
      <c r="W47" s="448"/>
      <c r="X47" s="448"/>
      <c r="Y47" s="449"/>
      <c r="Z47" s="379"/>
      <c r="AA47" s="379"/>
      <c r="AB47" s="379"/>
      <c r="AC47" s="379"/>
      <c r="AD47" s="380"/>
      <c r="AE47" s="381"/>
      <c r="AF47" s="381"/>
      <c r="AG47" s="381"/>
      <c r="AH47" s="354"/>
      <c r="AI47" s="354"/>
    </row>
    <row r="48" spans="1:35" s="192" customFormat="1" ht="105" x14ac:dyDescent="0.15">
      <c r="A48" s="641"/>
      <c r="B48" s="366" t="s">
        <v>270</v>
      </c>
      <c r="C48" s="398" t="s">
        <v>775</v>
      </c>
      <c r="D48" s="374" t="s">
        <v>271</v>
      </c>
      <c r="E48" s="375">
        <v>45705</v>
      </c>
      <c r="F48" s="375">
        <v>45565</v>
      </c>
      <c r="G48" s="398">
        <f>+I48+M48+Q48+U48</f>
        <v>2</v>
      </c>
      <c r="H48" s="376" t="s">
        <v>176</v>
      </c>
      <c r="I48" s="364">
        <f t="shared" ref="I48:I54" si="25">+J48+K48+L48</f>
        <v>0</v>
      </c>
      <c r="J48" s="374"/>
      <c r="K48" s="374"/>
      <c r="L48" s="374"/>
      <c r="M48" s="364">
        <f>N48+O48+P48</f>
        <v>1</v>
      </c>
      <c r="N48" s="374"/>
      <c r="O48" s="374"/>
      <c r="P48" s="374">
        <v>1</v>
      </c>
      <c r="Q48" s="364">
        <f>R48+S48+T48</f>
        <v>1</v>
      </c>
      <c r="R48" s="374"/>
      <c r="S48" s="374"/>
      <c r="T48" s="374">
        <v>1</v>
      </c>
      <c r="U48" s="364">
        <f t="shared" ref="U48:U54" si="26">+V48+W48+X48</f>
        <v>0</v>
      </c>
      <c r="V48" s="374"/>
      <c r="W48" s="374"/>
      <c r="X48" s="374"/>
      <c r="Y48" s="366" t="s">
        <v>122</v>
      </c>
      <c r="Z48" s="376" t="s">
        <v>272</v>
      </c>
      <c r="AA48" s="367" t="s">
        <v>145</v>
      </c>
      <c r="AB48" s="368" t="s">
        <v>219</v>
      </c>
      <c r="AC48" s="369" t="s">
        <v>115</v>
      </c>
      <c r="AD48" s="370" t="s">
        <v>116</v>
      </c>
      <c r="AE48" s="374" t="s">
        <v>273</v>
      </c>
      <c r="AF48" s="374" t="s">
        <v>274</v>
      </c>
      <c r="AG48" s="374"/>
      <c r="AH48" s="354"/>
      <c r="AI48" s="354"/>
    </row>
    <row r="49" spans="1:35" s="192" customFormat="1" ht="165" x14ac:dyDescent="0.15">
      <c r="A49" s="641"/>
      <c r="B49" s="366" t="s">
        <v>275</v>
      </c>
      <c r="C49" s="374" t="s">
        <v>390</v>
      </c>
      <c r="D49" s="374" t="s">
        <v>800</v>
      </c>
      <c r="E49" s="375">
        <v>45839</v>
      </c>
      <c r="F49" s="375">
        <v>46006</v>
      </c>
      <c r="G49" s="398">
        <f t="shared" ref="G49:G54" si="27">+I49+M49+Q49+U49</f>
        <v>1</v>
      </c>
      <c r="H49" s="376" t="s">
        <v>176</v>
      </c>
      <c r="I49" s="364">
        <f t="shared" si="25"/>
        <v>0</v>
      </c>
      <c r="J49" s="374"/>
      <c r="K49" s="374"/>
      <c r="L49" s="374"/>
      <c r="M49" s="364">
        <f t="shared" ref="M49:M54" si="28">N49+O49+P49</f>
        <v>0</v>
      </c>
      <c r="N49" s="374"/>
      <c r="O49" s="374"/>
      <c r="P49" s="374"/>
      <c r="Q49" s="364">
        <f t="shared" ref="Q49:Q54" si="29">R49+S49+T49</f>
        <v>0</v>
      </c>
      <c r="R49" s="374"/>
      <c r="S49" s="374"/>
      <c r="T49" s="374"/>
      <c r="U49" s="364">
        <f t="shared" si="26"/>
        <v>1</v>
      </c>
      <c r="V49" s="374"/>
      <c r="W49" s="374"/>
      <c r="X49" s="374">
        <v>1</v>
      </c>
      <c r="Y49" s="366" t="s">
        <v>122</v>
      </c>
      <c r="Z49" s="376" t="s">
        <v>272</v>
      </c>
      <c r="AA49" s="367" t="s">
        <v>145</v>
      </c>
      <c r="AB49" s="368" t="s">
        <v>219</v>
      </c>
      <c r="AC49" s="369" t="s">
        <v>115</v>
      </c>
      <c r="AD49" s="370" t="s">
        <v>116</v>
      </c>
      <c r="AE49" s="374" t="s">
        <v>273</v>
      </c>
      <c r="AF49" s="374" t="s">
        <v>274</v>
      </c>
      <c r="AG49" s="374"/>
      <c r="AH49" s="354"/>
      <c r="AI49" s="354"/>
    </row>
    <row r="50" spans="1:35" s="192" customFormat="1" ht="120" x14ac:dyDescent="0.15">
      <c r="A50" s="358"/>
      <c r="B50" s="366" t="s">
        <v>276</v>
      </c>
      <c r="C50" s="403" t="s">
        <v>776</v>
      </c>
      <c r="D50" s="374" t="s">
        <v>277</v>
      </c>
      <c r="E50" s="375">
        <v>45748</v>
      </c>
      <c r="F50" s="375">
        <v>46006</v>
      </c>
      <c r="G50" s="398">
        <f t="shared" si="27"/>
        <v>3</v>
      </c>
      <c r="H50" s="374" t="s">
        <v>110</v>
      </c>
      <c r="I50" s="364">
        <f t="shared" si="25"/>
        <v>0</v>
      </c>
      <c r="J50" s="374"/>
      <c r="K50" s="374"/>
      <c r="L50" s="374"/>
      <c r="M50" s="364">
        <f t="shared" si="28"/>
        <v>1</v>
      </c>
      <c r="N50" s="374"/>
      <c r="O50" s="374"/>
      <c r="P50" s="374">
        <v>1</v>
      </c>
      <c r="Q50" s="364">
        <f t="shared" si="29"/>
        <v>1</v>
      </c>
      <c r="R50" s="374"/>
      <c r="S50" s="374"/>
      <c r="T50" s="374">
        <v>1</v>
      </c>
      <c r="U50" s="364">
        <f t="shared" si="26"/>
        <v>1</v>
      </c>
      <c r="V50" s="374"/>
      <c r="W50" s="374"/>
      <c r="X50" s="374">
        <v>1</v>
      </c>
      <c r="Y50" s="366" t="s">
        <v>122</v>
      </c>
      <c r="Z50" s="376" t="s">
        <v>272</v>
      </c>
      <c r="AA50" s="367" t="s">
        <v>145</v>
      </c>
      <c r="AB50" s="368" t="s">
        <v>219</v>
      </c>
      <c r="AC50" s="369" t="s">
        <v>115</v>
      </c>
      <c r="AD50" s="370" t="s">
        <v>116</v>
      </c>
      <c r="AE50" s="374" t="s">
        <v>273</v>
      </c>
      <c r="AF50" s="374" t="s">
        <v>274</v>
      </c>
      <c r="AG50" s="374"/>
      <c r="AH50" s="354"/>
      <c r="AI50" s="354"/>
    </row>
    <row r="51" spans="1:35" s="192" customFormat="1" ht="69" customHeight="1" x14ac:dyDescent="0.15">
      <c r="A51" s="358"/>
      <c r="B51" s="366" t="s">
        <v>278</v>
      </c>
      <c r="C51" s="403" t="s">
        <v>279</v>
      </c>
      <c r="D51" s="374" t="s">
        <v>280</v>
      </c>
      <c r="E51" s="375">
        <v>45703</v>
      </c>
      <c r="F51" s="375">
        <v>46006</v>
      </c>
      <c r="G51" s="398">
        <f t="shared" si="27"/>
        <v>4</v>
      </c>
      <c r="H51" s="376" t="s">
        <v>281</v>
      </c>
      <c r="I51" s="364">
        <f t="shared" si="25"/>
        <v>1</v>
      </c>
      <c r="J51" s="374"/>
      <c r="K51" s="374"/>
      <c r="L51" s="374">
        <v>1</v>
      </c>
      <c r="M51" s="364">
        <f t="shared" si="28"/>
        <v>1</v>
      </c>
      <c r="N51" s="374"/>
      <c r="O51" s="374"/>
      <c r="P51" s="374">
        <v>1</v>
      </c>
      <c r="Q51" s="364">
        <f t="shared" si="29"/>
        <v>1</v>
      </c>
      <c r="R51" s="374"/>
      <c r="S51" s="374"/>
      <c r="T51" s="374">
        <v>1</v>
      </c>
      <c r="U51" s="364">
        <f t="shared" si="26"/>
        <v>1</v>
      </c>
      <c r="V51" s="374"/>
      <c r="W51" s="374"/>
      <c r="X51" s="374">
        <v>1</v>
      </c>
      <c r="Y51" s="366" t="s">
        <v>282</v>
      </c>
      <c r="Z51" s="376" t="s">
        <v>272</v>
      </c>
      <c r="AA51" s="367" t="s">
        <v>145</v>
      </c>
      <c r="AB51" s="368" t="s">
        <v>219</v>
      </c>
      <c r="AC51" s="369" t="s">
        <v>115</v>
      </c>
      <c r="AD51" s="370" t="s">
        <v>116</v>
      </c>
      <c r="AE51" s="374" t="s">
        <v>273</v>
      </c>
      <c r="AF51" s="374" t="s">
        <v>274</v>
      </c>
      <c r="AG51" s="374"/>
      <c r="AH51" s="354"/>
      <c r="AI51" s="354"/>
    </row>
    <row r="52" spans="1:35" s="192" customFormat="1" ht="51.75" customHeight="1" x14ac:dyDescent="0.15">
      <c r="A52" s="358"/>
      <c r="B52" s="366" t="s">
        <v>283</v>
      </c>
      <c r="C52" s="430" t="s">
        <v>288</v>
      </c>
      <c r="D52" s="374" t="s">
        <v>289</v>
      </c>
      <c r="E52" s="375">
        <v>45672</v>
      </c>
      <c r="F52" s="375">
        <v>46006</v>
      </c>
      <c r="G52" s="398">
        <f t="shared" si="27"/>
        <v>4</v>
      </c>
      <c r="H52" s="376" t="s">
        <v>281</v>
      </c>
      <c r="I52" s="364">
        <f t="shared" si="25"/>
        <v>1</v>
      </c>
      <c r="J52" s="374"/>
      <c r="K52" s="374"/>
      <c r="L52" s="374">
        <v>1</v>
      </c>
      <c r="M52" s="364">
        <f t="shared" si="28"/>
        <v>1</v>
      </c>
      <c r="N52" s="374"/>
      <c r="O52" s="374"/>
      <c r="P52" s="374">
        <v>1</v>
      </c>
      <c r="Q52" s="364">
        <f t="shared" si="29"/>
        <v>1</v>
      </c>
      <c r="R52" s="374"/>
      <c r="S52" s="374"/>
      <c r="T52" s="374">
        <v>1</v>
      </c>
      <c r="U52" s="364">
        <f t="shared" si="26"/>
        <v>1</v>
      </c>
      <c r="V52" s="374"/>
      <c r="W52" s="374"/>
      <c r="X52" s="374">
        <v>1</v>
      </c>
      <c r="Y52" s="366" t="s">
        <v>128</v>
      </c>
      <c r="Z52" s="376" t="s">
        <v>272</v>
      </c>
      <c r="AA52" s="367" t="s">
        <v>145</v>
      </c>
      <c r="AB52" s="368" t="s">
        <v>219</v>
      </c>
      <c r="AC52" s="369" t="s">
        <v>115</v>
      </c>
      <c r="AD52" s="370" t="s">
        <v>116</v>
      </c>
      <c r="AE52" s="374" t="s">
        <v>273</v>
      </c>
      <c r="AF52" s="374" t="s">
        <v>274</v>
      </c>
      <c r="AG52" s="374"/>
      <c r="AH52" s="354"/>
      <c r="AI52" s="354"/>
    </row>
    <row r="53" spans="1:35" s="192" customFormat="1" ht="65.5" customHeight="1" x14ac:dyDescent="0.15">
      <c r="A53" s="358"/>
      <c r="B53" s="366" t="s">
        <v>287</v>
      </c>
      <c r="C53" s="430" t="s">
        <v>786</v>
      </c>
      <c r="D53" s="374" t="s">
        <v>801</v>
      </c>
      <c r="E53" s="375">
        <v>45672</v>
      </c>
      <c r="F53" s="375">
        <v>46006</v>
      </c>
      <c r="G53" s="398">
        <f t="shared" si="27"/>
        <v>4</v>
      </c>
      <c r="H53" s="376" t="s">
        <v>281</v>
      </c>
      <c r="I53" s="364">
        <f t="shared" si="25"/>
        <v>1</v>
      </c>
      <c r="J53" s="374"/>
      <c r="K53" s="374"/>
      <c r="L53" s="374">
        <v>1</v>
      </c>
      <c r="M53" s="364">
        <f t="shared" si="28"/>
        <v>1</v>
      </c>
      <c r="N53" s="374"/>
      <c r="O53" s="374"/>
      <c r="P53" s="374">
        <v>1</v>
      </c>
      <c r="Q53" s="364">
        <f t="shared" si="29"/>
        <v>1</v>
      </c>
      <c r="R53" s="374"/>
      <c r="S53" s="374"/>
      <c r="T53" s="374">
        <v>1</v>
      </c>
      <c r="U53" s="364">
        <f t="shared" si="26"/>
        <v>1</v>
      </c>
      <c r="V53" s="374"/>
      <c r="W53" s="374"/>
      <c r="X53" s="374">
        <v>1</v>
      </c>
      <c r="Y53" s="366" t="s">
        <v>128</v>
      </c>
      <c r="Z53" s="376" t="s">
        <v>272</v>
      </c>
      <c r="AA53" s="367" t="s">
        <v>145</v>
      </c>
      <c r="AB53" s="368" t="s">
        <v>219</v>
      </c>
      <c r="AC53" s="369" t="s">
        <v>115</v>
      </c>
      <c r="AD53" s="370" t="s">
        <v>116</v>
      </c>
      <c r="AE53" s="374" t="s">
        <v>273</v>
      </c>
      <c r="AF53" s="374" t="s">
        <v>274</v>
      </c>
      <c r="AG53" s="374"/>
      <c r="AH53" s="354"/>
      <c r="AI53" s="354"/>
    </row>
    <row r="54" spans="1:35" s="192" customFormat="1" ht="105" x14ac:dyDescent="0.15">
      <c r="A54" s="358"/>
      <c r="B54" s="366" t="s">
        <v>290</v>
      </c>
      <c r="C54" s="430" t="s">
        <v>293</v>
      </c>
      <c r="D54" s="71" t="s">
        <v>785</v>
      </c>
      <c r="E54" s="375">
        <v>45672</v>
      </c>
      <c r="F54" s="375">
        <v>46006</v>
      </c>
      <c r="G54" s="398">
        <f t="shared" si="27"/>
        <v>4</v>
      </c>
      <c r="H54" s="376" t="s">
        <v>281</v>
      </c>
      <c r="I54" s="364">
        <f t="shared" si="25"/>
        <v>1</v>
      </c>
      <c r="J54" s="374"/>
      <c r="K54" s="374"/>
      <c r="L54" s="374">
        <v>1</v>
      </c>
      <c r="M54" s="364">
        <f t="shared" si="28"/>
        <v>1</v>
      </c>
      <c r="N54" s="374"/>
      <c r="O54" s="374"/>
      <c r="P54" s="374">
        <v>1</v>
      </c>
      <c r="Q54" s="364">
        <f t="shared" si="29"/>
        <v>1</v>
      </c>
      <c r="R54" s="374"/>
      <c r="S54" s="374"/>
      <c r="T54" s="374">
        <v>1</v>
      </c>
      <c r="U54" s="364">
        <f t="shared" si="26"/>
        <v>1</v>
      </c>
      <c r="V54" s="374"/>
      <c r="W54" s="374"/>
      <c r="X54" s="374">
        <v>1</v>
      </c>
      <c r="Y54" s="366" t="s">
        <v>128</v>
      </c>
      <c r="Z54" s="376" t="s">
        <v>272</v>
      </c>
      <c r="AA54" s="367" t="s">
        <v>145</v>
      </c>
      <c r="AB54" s="368" t="s">
        <v>219</v>
      </c>
      <c r="AC54" s="369" t="s">
        <v>115</v>
      </c>
      <c r="AD54" s="370" t="s">
        <v>116</v>
      </c>
      <c r="AE54" s="374" t="s">
        <v>273</v>
      </c>
      <c r="AF54" s="374" t="s">
        <v>274</v>
      </c>
      <c r="AG54" s="374"/>
      <c r="AH54" s="354"/>
      <c r="AI54" s="354"/>
    </row>
    <row r="55" spans="1:35" s="557" customFormat="1" ht="105" x14ac:dyDescent="0.15">
      <c r="A55" s="545"/>
      <c r="B55" s="546"/>
      <c r="C55" s="547" t="s">
        <v>284</v>
      </c>
      <c r="D55" s="548" t="s">
        <v>777</v>
      </c>
      <c r="E55" s="549">
        <v>45703</v>
      </c>
      <c r="F55" s="549">
        <v>46006</v>
      </c>
      <c r="G55" s="398">
        <f>+I55+M55+Q55+U55</f>
        <v>200</v>
      </c>
      <c r="H55" s="551" t="s">
        <v>286</v>
      </c>
      <c r="I55" s="364">
        <f>+J55+K55+L55</f>
        <v>30</v>
      </c>
      <c r="J55" s="548"/>
      <c r="K55" s="548"/>
      <c r="L55" s="548">
        <v>30</v>
      </c>
      <c r="M55" s="364">
        <f>N55+O55+P55</f>
        <v>70</v>
      </c>
      <c r="N55" s="548"/>
      <c r="O55" s="548"/>
      <c r="P55" s="548">
        <v>70</v>
      </c>
      <c r="Q55" s="364">
        <f>R55+S55+T55</f>
        <v>50</v>
      </c>
      <c r="R55" s="548"/>
      <c r="S55" s="548"/>
      <c r="T55" s="548">
        <v>50</v>
      </c>
      <c r="U55" s="364">
        <f>+V55+W55+X55</f>
        <v>50</v>
      </c>
      <c r="V55" s="548"/>
      <c r="W55" s="548"/>
      <c r="X55" s="548">
        <v>50</v>
      </c>
      <c r="Y55" s="546" t="s">
        <v>282</v>
      </c>
      <c r="Z55" s="551" t="s">
        <v>272</v>
      </c>
      <c r="AA55" s="552" t="s">
        <v>145</v>
      </c>
      <c r="AB55" s="553" t="s">
        <v>219</v>
      </c>
      <c r="AC55" s="554" t="s">
        <v>115</v>
      </c>
      <c r="AD55" s="555" t="s">
        <v>116</v>
      </c>
      <c r="AE55" s="374" t="s">
        <v>273</v>
      </c>
      <c r="AF55" s="374" t="s">
        <v>274</v>
      </c>
      <c r="AG55" s="548" t="s">
        <v>784</v>
      </c>
      <c r="AH55" s="556"/>
      <c r="AI55" s="556"/>
    </row>
    <row r="56" spans="1:35" x14ac:dyDescent="0.2">
      <c r="A56" s="511"/>
      <c r="B56" s="512"/>
      <c r="C56" s="512"/>
      <c r="D56" s="512"/>
      <c r="E56" s="512"/>
      <c r="F56" s="512"/>
      <c r="G56" s="512"/>
      <c r="H56" s="512"/>
      <c r="I56" s="512"/>
      <c r="J56" s="512"/>
      <c r="K56" s="512"/>
      <c r="L56" s="512"/>
      <c r="M56" s="512"/>
      <c r="N56" s="512"/>
      <c r="O56" s="512"/>
      <c r="P56" s="512"/>
      <c r="Q56" s="512"/>
      <c r="R56" s="512"/>
      <c r="S56" s="512"/>
      <c r="T56" s="512"/>
      <c r="U56" s="512"/>
      <c r="V56" s="512"/>
      <c r="W56" s="512"/>
      <c r="X56" s="513"/>
      <c r="Y56" s="347"/>
      <c r="Z56" s="75"/>
      <c r="AA56" s="75"/>
      <c r="AB56" s="302"/>
      <c r="AC56" s="302"/>
      <c r="AD56" s="75"/>
      <c r="AE56" s="77"/>
      <c r="AF56" s="77"/>
      <c r="AG56" s="77"/>
    </row>
  </sheetData>
  <autoFilter ref="A1:AG22" xr:uid="{00000000-0001-0000-0100-000000000000}">
    <filterColumn colId="0"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autoFilter>
  <mergeCells count="14">
    <mergeCell ref="A5:A7"/>
    <mergeCell ref="A14:A16"/>
    <mergeCell ref="E3:F3"/>
    <mergeCell ref="A46:A49"/>
    <mergeCell ref="A24:A25"/>
    <mergeCell ref="A31:A32"/>
    <mergeCell ref="A2:AF2"/>
    <mergeCell ref="G3:X3"/>
    <mergeCell ref="A1:B1"/>
    <mergeCell ref="A3:A4"/>
    <mergeCell ref="B3:D3"/>
    <mergeCell ref="AE3:AF3"/>
    <mergeCell ref="D1:AF1"/>
    <mergeCell ref="Y3:Y4"/>
  </mergeCells>
  <phoneticPr fontId="25" type="noConversion"/>
  <dataValidations count="1">
    <dataValidation type="list" allowBlank="1" showInputMessage="1" showErrorMessage="1" sqref="Y87:Y91" xr:uid="{D6E1AE58-E91A-4734-9B08-7FD6E95FB4A7}">
      <formula1>Planes_ins</formula1>
    </dataValidation>
  </dataValidations>
  <pageMargins left="0.7" right="0.7" top="0.75" bottom="0.75" header="0" footer="0"/>
  <pageSetup orientation="portrait"/>
  <drawing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AF98420-49AC-4E3F-9631-D92FC1F24639}">
          <x14:formula1>
            <xm:f>'Lista desplegable'!$B$22:$B$32</xm:f>
          </x14:formula1>
          <xm:sqref>Y13 Y30 Y23 Y35 Y7:Y8</xm:sqref>
        </x14:dataValidation>
        <x14:dataValidation type="list" allowBlank="1" showInputMessage="1" showErrorMessage="1" xr:uid="{D46218BB-30C0-4067-9473-E3BFAC599F2B}">
          <x14:formula1>
            <xm:f>'Lista desplegable'!$B$22:$B$33</xm:f>
          </x14:formula1>
          <xm:sqref>Y11</xm:sqref>
        </x14:dataValidation>
        <x14:dataValidation type="list" allowBlank="1" showInputMessage="1" showErrorMessage="1" xr:uid="{0747AF79-AF93-4476-9AA0-846DB1D011BE}">
          <x14:formula1>
            <xm:f>'Lista desplegable'!$B$2:$B$20</xm:f>
          </x14:formula1>
          <xm:sqref>Z7:Z9</xm:sqref>
        </x14:dataValidation>
        <x14:dataValidation type="list" allowBlank="1" showInputMessage="1" showErrorMessage="1" xr:uid="{77184740-67FC-423F-BACB-E070A2468203}">
          <x14:formula1>
            <xm:f>'Lista desplegable'!$B$36:$B$40</xm:f>
          </x14:formula1>
          <xm:sqref>AA7:AA9</xm:sqref>
        </x14:dataValidation>
        <x14:dataValidation type="list" allowBlank="1" showInputMessage="1" showErrorMessage="1" xr:uid="{BB3A60EF-AD9F-4B46-9AE7-89E3D1AD77F0}">
          <x14:formula1>
            <xm:f>'Lista desplegable'!$C$36:$C$40</xm:f>
          </x14:formula1>
          <xm:sqref>AB7:AB9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3345D-C2BF-4552-B78C-9C355D4BBD4C}">
  <sheetPr>
    <tabColor rgb="FF92D050"/>
  </sheetPr>
  <dimension ref="A1:I156"/>
  <sheetViews>
    <sheetView zoomScale="110" zoomScaleNormal="110" workbookViewId="0">
      <pane xSplit="3" ySplit="1" topLeftCell="D87" activePane="bottomRight" state="frozenSplit"/>
      <selection pane="topRight" activeCell="C1" sqref="C1"/>
      <selection pane="bottomLeft" activeCell="A2" sqref="A2"/>
      <selection pane="bottomRight" activeCell="D91" sqref="D91"/>
    </sheetView>
  </sheetViews>
  <sheetFormatPr baseColWidth="10" defaultColWidth="11.5" defaultRowHeight="12" x14ac:dyDescent="0.2"/>
  <cols>
    <col min="1" max="1" width="1.1640625" style="452" customWidth="1"/>
    <col min="2" max="2" width="11.83203125" style="509" customWidth="1"/>
    <col min="3" max="3" width="41.83203125" style="452" customWidth="1"/>
    <col min="4" max="4" width="3.5" style="510" bestFit="1" customWidth="1"/>
    <col min="5" max="5" width="14.83203125" style="452" customWidth="1"/>
    <col min="6" max="6" width="47.1640625" style="535" customWidth="1"/>
    <col min="7" max="7" width="20.83203125" style="602" customWidth="1"/>
    <col min="8" max="8" width="21.1640625" style="602" customWidth="1"/>
    <col min="9" max="9" width="36.5" style="565" customWidth="1"/>
    <col min="10" max="16384" width="11.5" style="452"/>
  </cols>
  <sheetData>
    <row r="1" spans="2:9" ht="35.25" customHeight="1" thickBot="1" x14ac:dyDescent="0.25">
      <c r="B1" s="450" t="s">
        <v>33</v>
      </c>
      <c r="C1" s="450" t="s">
        <v>72</v>
      </c>
      <c r="D1" s="698" t="s">
        <v>294</v>
      </c>
      <c r="E1" s="699"/>
      <c r="F1" s="517" t="s">
        <v>295</v>
      </c>
      <c r="G1" s="451" t="s">
        <v>296</v>
      </c>
      <c r="H1" s="451" t="s">
        <v>297</v>
      </c>
      <c r="I1" s="563" t="s">
        <v>298</v>
      </c>
    </row>
    <row r="2" spans="2:9" ht="39" x14ac:dyDescent="0.2">
      <c r="B2" s="453"/>
      <c r="C2" s="454" t="s">
        <v>299</v>
      </c>
      <c r="D2" s="700" t="s">
        <v>74</v>
      </c>
      <c r="E2" s="701"/>
      <c r="F2" s="518" t="s">
        <v>76</v>
      </c>
      <c r="G2" s="454" t="s">
        <v>78</v>
      </c>
      <c r="H2" s="454" t="s">
        <v>79</v>
      </c>
      <c r="I2" s="536" t="s">
        <v>81</v>
      </c>
    </row>
    <row r="3" spans="2:9" ht="27.75" customHeight="1" x14ac:dyDescent="0.2">
      <c r="B3" s="642" t="str">
        <f>+'2. PAI 2025'!B5</f>
        <v>DG1</v>
      </c>
      <c r="C3" s="678" t="str">
        <f>+'2. PAI 2025'!C5</f>
        <v>Plan Estratégico de Comunicaciones</v>
      </c>
      <c r="D3" s="455">
        <v>1</v>
      </c>
      <c r="E3" s="456" t="s">
        <v>300</v>
      </c>
      <c r="F3" s="519" t="s">
        <v>108</v>
      </c>
      <c r="G3" s="457">
        <v>45664</v>
      </c>
      <c r="H3" s="457">
        <v>45716</v>
      </c>
      <c r="I3" s="538" t="s">
        <v>117</v>
      </c>
    </row>
    <row r="4" spans="2:9" ht="27.75" customHeight="1" x14ac:dyDescent="0.2">
      <c r="B4" s="643"/>
      <c r="C4" s="679"/>
      <c r="D4" s="455">
        <v>2</v>
      </c>
      <c r="E4" s="456" t="s">
        <v>301</v>
      </c>
      <c r="F4" s="519" t="s">
        <v>302</v>
      </c>
      <c r="G4" s="457">
        <v>45664</v>
      </c>
      <c r="H4" s="457">
        <v>45747</v>
      </c>
      <c r="I4" s="538" t="s">
        <v>117</v>
      </c>
    </row>
    <row r="5" spans="2:9" ht="27.75" customHeight="1" x14ac:dyDescent="0.2">
      <c r="B5" s="643"/>
      <c r="C5" s="679"/>
      <c r="D5" s="455">
        <v>3</v>
      </c>
      <c r="E5" s="456" t="s">
        <v>301</v>
      </c>
      <c r="F5" s="519" t="s">
        <v>302</v>
      </c>
      <c r="G5" s="457">
        <v>45748</v>
      </c>
      <c r="H5" s="457">
        <v>45838</v>
      </c>
      <c r="I5" s="538" t="s">
        <v>303</v>
      </c>
    </row>
    <row r="6" spans="2:9" ht="27.75" customHeight="1" x14ac:dyDescent="0.2">
      <c r="B6" s="643"/>
      <c r="C6" s="679"/>
      <c r="D6" s="455">
        <v>4</v>
      </c>
      <c r="E6" s="456" t="s">
        <v>301</v>
      </c>
      <c r="F6" s="519" t="s">
        <v>302</v>
      </c>
      <c r="G6" s="457">
        <v>45839</v>
      </c>
      <c r="H6" s="457">
        <v>45930</v>
      </c>
      <c r="I6" s="538" t="s">
        <v>303</v>
      </c>
    </row>
    <row r="7" spans="2:9" ht="27.75" customHeight="1" thickBot="1" x14ac:dyDescent="0.25">
      <c r="B7" s="643"/>
      <c r="C7" s="679"/>
      <c r="D7" s="500">
        <v>5</v>
      </c>
      <c r="E7" s="559" t="s">
        <v>301</v>
      </c>
      <c r="F7" s="533" t="s">
        <v>302</v>
      </c>
      <c r="G7" s="501">
        <v>45931</v>
      </c>
      <c r="H7" s="501">
        <v>46022</v>
      </c>
      <c r="I7" s="543" t="s">
        <v>303</v>
      </c>
    </row>
    <row r="8" spans="2:9" ht="26" x14ac:dyDescent="0.2">
      <c r="B8" s="683" t="str">
        <f>+'2. PAI 2025'!B6</f>
        <v>DG2</v>
      </c>
      <c r="C8" s="686" t="str">
        <f>+'2. PAI 2025'!C6</f>
        <v>Elaborar informes de implementación de la estrategia de capacitaciones de la Entidad "Ruta de la Democratización de las Compras Públicas"</v>
      </c>
      <c r="D8" s="454">
        <v>1</v>
      </c>
      <c r="E8" s="461" t="s">
        <v>300</v>
      </c>
      <c r="F8" s="521" t="s">
        <v>304</v>
      </c>
      <c r="G8" s="462">
        <v>45659</v>
      </c>
      <c r="H8" s="462">
        <v>45747</v>
      </c>
      <c r="I8" s="609" t="s">
        <v>305</v>
      </c>
    </row>
    <row r="9" spans="2:9" ht="26" x14ac:dyDescent="0.2">
      <c r="B9" s="684"/>
      <c r="C9" s="687"/>
      <c r="D9" s="455">
        <v>2</v>
      </c>
      <c r="E9" s="456" t="s">
        <v>267</v>
      </c>
      <c r="F9" s="519" t="s">
        <v>306</v>
      </c>
      <c r="G9" s="463">
        <v>45659</v>
      </c>
      <c r="H9" s="463">
        <v>45747</v>
      </c>
      <c r="I9" s="610" t="s">
        <v>305</v>
      </c>
    </row>
    <row r="10" spans="2:9" ht="26" x14ac:dyDescent="0.2">
      <c r="B10" s="684"/>
      <c r="C10" s="687"/>
      <c r="D10" s="455">
        <v>3</v>
      </c>
      <c r="E10" s="456" t="s">
        <v>267</v>
      </c>
      <c r="F10" s="519" t="s">
        <v>306</v>
      </c>
      <c r="G10" s="463">
        <v>45748</v>
      </c>
      <c r="H10" s="463">
        <v>45838</v>
      </c>
      <c r="I10" s="610" t="s">
        <v>305</v>
      </c>
    </row>
    <row r="11" spans="2:9" ht="26" x14ac:dyDescent="0.2">
      <c r="B11" s="684"/>
      <c r="C11" s="687"/>
      <c r="D11" s="455">
        <v>4</v>
      </c>
      <c r="E11" s="456" t="s">
        <v>267</v>
      </c>
      <c r="F11" s="519" t="s">
        <v>306</v>
      </c>
      <c r="G11" s="463">
        <v>45839</v>
      </c>
      <c r="H11" s="463">
        <v>45930</v>
      </c>
      <c r="I11" s="610" t="s">
        <v>305</v>
      </c>
    </row>
    <row r="12" spans="2:9" ht="27" thickBot="1" x14ac:dyDescent="0.25">
      <c r="B12" s="685"/>
      <c r="C12" s="688"/>
      <c r="D12" s="458">
        <v>5</v>
      </c>
      <c r="E12" s="459" t="s">
        <v>267</v>
      </c>
      <c r="F12" s="520" t="s">
        <v>306</v>
      </c>
      <c r="G12" s="464">
        <v>45931</v>
      </c>
      <c r="H12" s="464">
        <v>46022</v>
      </c>
      <c r="I12" s="611" t="s">
        <v>305</v>
      </c>
    </row>
    <row r="13" spans="2:9" ht="26" x14ac:dyDescent="0.2">
      <c r="B13" s="695" t="str">
        <f>+'2. PAI 2025'!B7</f>
        <v>DG3</v>
      </c>
      <c r="C13" s="692" t="str">
        <f>+'2. PAI 2025'!C7</f>
        <v>Elaborar e implementar el Programa de Transparencia y Ética Pública</v>
      </c>
      <c r="D13" s="506">
        <v>1</v>
      </c>
      <c r="E13" s="477" t="s">
        <v>300</v>
      </c>
      <c r="F13" s="525" t="s">
        <v>307</v>
      </c>
      <c r="G13" s="505">
        <v>45672</v>
      </c>
      <c r="H13" s="560">
        <v>45838</v>
      </c>
      <c r="I13" s="544" t="s">
        <v>308</v>
      </c>
    </row>
    <row r="14" spans="2:9" ht="26" x14ac:dyDescent="0.2">
      <c r="B14" s="696"/>
      <c r="C14" s="693"/>
      <c r="D14" s="455">
        <v>2</v>
      </c>
      <c r="E14" s="456" t="s">
        <v>300</v>
      </c>
      <c r="F14" s="519" t="s">
        <v>309</v>
      </c>
      <c r="G14" s="467">
        <v>45839</v>
      </c>
      <c r="H14" s="457">
        <v>45930</v>
      </c>
      <c r="I14" s="538" t="s">
        <v>308</v>
      </c>
    </row>
    <row r="15" spans="2:9" ht="27" thickBot="1" x14ac:dyDescent="0.25">
      <c r="B15" s="697"/>
      <c r="C15" s="694"/>
      <c r="D15" s="458">
        <v>3</v>
      </c>
      <c r="E15" s="459" t="s">
        <v>300</v>
      </c>
      <c r="F15" s="520" t="s">
        <v>310</v>
      </c>
      <c r="G15" s="468">
        <v>45931</v>
      </c>
      <c r="H15" s="460">
        <v>46022</v>
      </c>
      <c r="I15" s="539" t="s">
        <v>308</v>
      </c>
    </row>
    <row r="16" spans="2:9" ht="26" x14ac:dyDescent="0.2">
      <c r="B16" s="695" t="str">
        <f>+'2. PAI 2025'!B8</f>
        <v>DG4</v>
      </c>
      <c r="C16" s="692" t="str">
        <f>+'2. PAI 2025'!C8</f>
        <v>Documentar el Sistema Integrado de Gestión</v>
      </c>
      <c r="D16" s="454">
        <v>1</v>
      </c>
      <c r="E16" s="461" t="s">
        <v>300</v>
      </c>
      <c r="F16" s="521" t="s">
        <v>311</v>
      </c>
      <c r="G16" s="465">
        <v>45672</v>
      </c>
      <c r="H16" s="466">
        <v>45716</v>
      </c>
      <c r="I16" s="537" t="s">
        <v>308</v>
      </c>
    </row>
    <row r="17" spans="2:9" ht="26" x14ac:dyDescent="0.2">
      <c r="B17" s="696"/>
      <c r="C17" s="693"/>
      <c r="D17" s="455">
        <v>2</v>
      </c>
      <c r="E17" s="456" t="s">
        <v>301</v>
      </c>
      <c r="F17" s="519" t="s">
        <v>312</v>
      </c>
      <c r="G17" s="467">
        <v>45672</v>
      </c>
      <c r="H17" s="457">
        <v>45777</v>
      </c>
      <c r="I17" s="538" t="s">
        <v>308</v>
      </c>
    </row>
    <row r="18" spans="2:9" ht="26" x14ac:dyDescent="0.2">
      <c r="B18" s="696"/>
      <c r="C18" s="693"/>
      <c r="D18" s="455">
        <v>3</v>
      </c>
      <c r="E18" s="456" t="s">
        <v>300</v>
      </c>
      <c r="F18" s="519" t="s">
        <v>313</v>
      </c>
      <c r="G18" s="467">
        <v>45672</v>
      </c>
      <c r="H18" s="457">
        <v>45838</v>
      </c>
      <c r="I18" s="538" t="s">
        <v>308</v>
      </c>
    </row>
    <row r="19" spans="2:9" ht="27" thickBot="1" x14ac:dyDescent="0.25">
      <c r="B19" s="697"/>
      <c r="C19" s="694"/>
      <c r="D19" s="458">
        <v>4</v>
      </c>
      <c r="E19" s="459" t="s">
        <v>300</v>
      </c>
      <c r="F19" s="520" t="s">
        <v>766</v>
      </c>
      <c r="G19" s="468">
        <v>45672</v>
      </c>
      <c r="H19" s="460">
        <v>46022</v>
      </c>
      <c r="I19" s="539" t="s">
        <v>308</v>
      </c>
    </row>
    <row r="20" spans="2:9" ht="40" customHeight="1" thickBot="1" x14ac:dyDescent="0.25">
      <c r="B20" s="561" t="s">
        <v>314</v>
      </c>
      <c r="C20" s="603" t="str">
        <f>+'2. PAI 2025'!C9</f>
        <v>Formulación del Plan de Mejoramiento FURAG de las políticas del MIPG</v>
      </c>
      <c r="D20" s="595">
        <v>1</v>
      </c>
      <c r="E20" s="596" t="s">
        <v>300</v>
      </c>
      <c r="F20" s="597" t="s">
        <v>315</v>
      </c>
      <c r="G20" s="598">
        <v>45839</v>
      </c>
      <c r="H20" s="599">
        <v>45930</v>
      </c>
      <c r="I20" s="600" t="s">
        <v>308</v>
      </c>
    </row>
    <row r="21" spans="2:9" ht="81.75" customHeight="1" thickBot="1" x14ac:dyDescent="0.25">
      <c r="B21" s="469" t="str">
        <f>+'2. PAI 2025'!B10</f>
        <v>DG6</v>
      </c>
      <c r="C21" s="470" t="str">
        <f>+'2. PAI 2025'!C10</f>
        <v>5.29 Elaborar una propuesta normativa de Compra Pública para la Innovación (CPI) que permita la inversión pública en I+D y la  superación de barreras a la CPI.</v>
      </c>
      <c r="D21" s="471">
        <v>1</v>
      </c>
      <c r="E21" s="472" t="s">
        <v>300</v>
      </c>
      <c r="F21" s="522" t="s">
        <v>142</v>
      </c>
      <c r="G21" s="601">
        <v>45659</v>
      </c>
      <c r="H21" s="601">
        <v>45930</v>
      </c>
      <c r="I21" s="564" t="s">
        <v>147</v>
      </c>
    </row>
    <row r="22" spans="2:9" ht="53.25" customHeight="1" x14ac:dyDescent="0.2">
      <c r="B22" s="652" t="str">
        <f>+'2. PAI 2025'!B11</f>
        <v>DG7</v>
      </c>
      <c r="C22" s="690" t="str">
        <f>+'2. PAI 2025'!C11</f>
        <v>Realizar gestiones estratégicas en el marco de las relaciones y Cooperación Internacional para la ANCP-CEE para fortalecer las compras y contratación pública</v>
      </c>
      <c r="D22" s="454">
        <v>1</v>
      </c>
      <c r="E22" s="461" t="s">
        <v>300</v>
      </c>
      <c r="F22" s="521" t="s">
        <v>316</v>
      </c>
      <c r="G22" s="462">
        <v>45659</v>
      </c>
      <c r="H22" s="462">
        <v>45838</v>
      </c>
      <c r="I22" s="537" t="s">
        <v>317</v>
      </c>
    </row>
    <row r="23" spans="2:9" ht="53.25" customHeight="1" thickBot="1" x14ac:dyDescent="0.25">
      <c r="B23" s="689"/>
      <c r="C23" s="691"/>
      <c r="D23" s="458">
        <v>2</v>
      </c>
      <c r="E23" s="459" t="s">
        <v>300</v>
      </c>
      <c r="F23" s="520" t="s">
        <v>316</v>
      </c>
      <c r="G23" s="460">
        <v>45839</v>
      </c>
      <c r="H23" s="460">
        <v>46022</v>
      </c>
      <c r="I23" s="539" t="s">
        <v>317</v>
      </c>
    </row>
    <row r="24" spans="2:9" ht="26" x14ac:dyDescent="0.2">
      <c r="B24" s="680" t="str">
        <f>+'2. PAI 2025'!B12</f>
        <v>DG 8</v>
      </c>
      <c r="C24" s="681" t="str">
        <f>+'2. PAI 2025'!C12</f>
        <v xml:space="preserve">Formular, ejecutar, actualizar y evaluar el Plan Anual de Auditoría basada en riesgos 2025 aprobado por el Comité Institucional de Coordinación de Control Interno CICCI . </v>
      </c>
      <c r="D24" s="454">
        <v>1</v>
      </c>
      <c r="E24" s="461" t="s">
        <v>318</v>
      </c>
      <c r="F24" s="521" t="s">
        <v>319</v>
      </c>
      <c r="G24" s="466">
        <v>45659</v>
      </c>
      <c r="H24" s="466">
        <v>45688</v>
      </c>
      <c r="I24" s="537" t="s">
        <v>320</v>
      </c>
    </row>
    <row r="25" spans="2:9" ht="26" x14ac:dyDescent="0.2">
      <c r="B25" s="643"/>
      <c r="C25" s="679"/>
      <c r="D25" s="455">
        <v>2</v>
      </c>
      <c r="E25" s="456" t="s">
        <v>321</v>
      </c>
      <c r="F25" s="519" t="s">
        <v>322</v>
      </c>
      <c r="G25" s="457">
        <v>45689</v>
      </c>
      <c r="H25" s="457">
        <v>45716</v>
      </c>
      <c r="I25" s="538" t="s">
        <v>320</v>
      </c>
    </row>
    <row r="26" spans="2:9" ht="26" x14ac:dyDescent="0.2">
      <c r="B26" s="643"/>
      <c r="C26" s="679"/>
      <c r="D26" s="455">
        <v>3</v>
      </c>
      <c r="E26" s="456" t="s">
        <v>321</v>
      </c>
      <c r="F26" s="519" t="s">
        <v>322</v>
      </c>
      <c r="G26" s="457">
        <v>45717</v>
      </c>
      <c r="H26" s="457">
        <v>45747</v>
      </c>
      <c r="I26" s="538" t="s">
        <v>320</v>
      </c>
    </row>
    <row r="27" spans="2:9" ht="26" x14ac:dyDescent="0.2">
      <c r="B27" s="643"/>
      <c r="C27" s="679"/>
      <c r="D27" s="455">
        <v>4</v>
      </c>
      <c r="E27" s="456" t="s">
        <v>321</v>
      </c>
      <c r="F27" s="519" t="s">
        <v>322</v>
      </c>
      <c r="G27" s="457">
        <v>45748</v>
      </c>
      <c r="H27" s="457">
        <v>45777</v>
      </c>
      <c r="I27" s="538" t="s">
        <v>320</v>
      </c>
    </row>
    <row r="28" spans="2:9" ht="26" x14ac:dyDescent="0.2">
      <c r="B28" s="643"/>
      <c r="C28" s="679"/>
      <c r="D28" s="455">
        <v>5</v>
      </c>
      <c r="E28" s="456" t="s">
        <v>321</v>
      </c>
      <c r="F28" s="519" t="s">
        <v>322</v>
      </c>
      <c r="G28" s="457">
        <v>45778</v>
      </c>
      <c r="H28" s="457">
        <v>45808</v>
      </c>
      <c r="I28" s="538" t="s">
        <v>320</v>
      </c>
    </row>
    <row r="29" spans="2:9" ht="26" x14ac:dyDescent="0.2">
      <c r="B29" s="643"/>
      <c r="C29" s="679"/>
      <c r="D29" s="455">
        <v>6</v>
      </c>
      <c r="E29" s="456" t="s">
        <v>321</v>
      </c>
      <c r="F29" s="519" t="s">
        <v>322</v>
      </c>
      <c r="G29" s="457">
        <v>45809</v>
      </c>
      <c r="H29" s="457">
        <v>45838</v>
      </c>
      <c r="I29" s="538" t="s">
        <v>320</v>
      </c>
    </row>
    <row r="30" spans="2:9" ht="26" x14ac:dyDescent="0.2">
      <c r="B30" s="643"/>
      <c r="C30" s="679"/>
      <c r="D30" s="455">
        <v>7</v>
      </c>
      <c r="E30" s="456" t="s">
        <v>321</v>
      </c>
      <c r="F30" s="519" t="s">
        <v>322</v>
      </c>
      <c r="G30" s="457">
        <v>45839</v>
      </c>
      <c r="H30" s="457">
        <v>45869</v>
      </c>
      <c r="I30" s="538" t="s">
        <v>320</v>
      </c>
    </row>
    <row r="31" spans="2:9" ht="26" x14ac:dyDescent="0.2">
      <c r="B31" s="643"/>
      <c r="C31" s="679"/>
      <c r="D31" s="455">
        <v>8</v>
      </c>
      <c r="E31" s="456" t="s">
        <v>321</v>
      </c>
      <c r="F31" s="519" t="s">
        <v>322</v>
      </c>
      <c r="G31" s="457">
        <v>45870</v>
      </c>
      <c r="H31" s="457">
        <v>45900</v>
      </c>
      <c r="I31" s="538" t="s">
        <v>320</v>
      </c>
    </row>
    <row r="32" spans="2:9" ht="26" x14ac:dyDescent="0.2">
      <c r="B32" s="643"/>
      <c r="C32" s="679"/>
      <c r="D32" s="455">
        <v>9</v>
      </c>
      <c r="E32" s="456" t="s">
        <v>321</v>
      </c>
      <c r="F32" s="519" t="s">
        <v>322</v>
      </c>
      <c r="G32" s="457">
        <v>45901</v>
      </c>
      <c r="H32" s="457">
        <v>45930</v>
      </c>
      <c r="I32" s="538" t="s">
        <v>320</v>
      </c>
    </row>
    <row r="33" spans="2:9" ht="26" x14ac:dyDescent="0.2">
      <c r="B33" s="643"/>
      <c r="C33" s="679"/>
      <c r="D33" s="455">
        <v>10</v>
      </c>
      <c r="E33" s="456" t="s">
        <v>321</v>
      </c>
      <c r="F33" s="519" t="s">
        <v>322</v>
      </c>
      <c r="G33" s="457">
        <v>45931</v>
      </c>
      <c r="H33" s="457">
        <v>45961</v>
      </c>
      <c r="I33" s="538" t="s">
        <v>320</v>
      </c>
    </row>
    <row r="34" spans="2:9" ht="26" x14ac:dyDescent="0.2">
      <c r="B34" s="643"/>
      <c r="C34" s="679"/>
      <c r="D34" s="455">
        <v>11</v>
      </c>
      <c r="E34" s="456" t="s">
        <v>321</v>
      </c>
      <c r="F34" s="519" t="s">
        <v>322</v>
      </c>
      <c r="G34" s="457">
        <v>45962</v>
      </c>
      <c r="H34" s="457">
        <v>45991</v>
      </c>
      <c r="I34" s="538" t="s">
        <v>320</v>
      </c>
    </row>
    <row r="35" spans="2:9" ht="66" thickBot="1" x14ac:dyDescent="0.25">
      <c r="B35" s="648"/>
      <c r="C35" s="682"/>
      <c r="D35" s="458">
        <v>12</v>
      </c>
      <c r="E35" s="459" t="s">
        <v>323</v>
      </c>
      <c r="F35" s="520" t="s">
        <v>324</v>
      </c>
      <c r="G35" s="460">
        <v>45992</v>
      </c>
      <c r="H35" s="460">
        <v>46022</v>
      </c>
      <c r="I35" s="539" t="s">
        <v>320</v>
      </c>
    </row>
    <row r="36" spans="2:9" ht="26" x14ac:dyDescent="0.2">
      <c r="B36" s="652" t="s">
        <v>160</v>
      </c>
      <c r="C36" s="653" t="str">
        <f>+'2. PAI 2025'!C14</f>
        <v>Elaborar Documentos normativos</v>
      </c>
      <c r="D36" s="454">
        <v>1</v>
      </c>
      <c r="E36" s="588" t="s">
        <v>325</v>
      </c>
      <c r="F36" s="589" t="s">
        <v>326</v>
      </c>
      <c r="G36" s="465">
        <v>45659</v>
      </c>
      <c r="H36" s="466">
        <v>45930</v>
      </c>
      <c r="I36" s="537" t="s">
        <v>327</v>
      </c>
    </row>
    <row r="37" spans="2:9" ht="26" x14ac:dyDescent="0.2">
      <c r="B37" s="650"/>
      <c r="C37" s="651"/>
      <c r="D37" s="455">
        <v>2</v>
      </c>
      <c r="E37" s="474" t="s">
        <v>325</v>
      </c>
      <c r="F37" s="523" t="s">
        <v>326</v>
      </c>
      <c r="G37" s="467">
        <v>45659</v>
      </c>
      <c r="H37" s="457">
        <v>45930</v>
      </c>
      <c r="I37" s="538" t="s">
        <v>327</v>
      </c>
    </row>
    <row r="38" spans="2:9" ht="26" x14ac:dyDescent="0.2">
      <c r="B38" s="650"/>
      <c r="C38" s="651"/>
      <c r="D38" s="455">
        <v>3</v>
      </c>
      <c r="E38" s="474" t="s">
        <v>325</v>
      </c>
      <c r="F38" s="523" t="s">
        <v>326</v>
      </c>
      <c r="G38" s="467">
        <v>45659</v>
      </c>
      <c r="H38" s="457">
        <v>45930</v>
      </c>
      <c r="I38" s="538" t="s">
        <v>327</v>
      </c>
    </row>
    <row r="39" spans="2:9" ht="26" x14ac:dyDescent="0.2">
      <c r="B39" s="650"/>
      <c r="C39" s="651"/>
      <c r="D39" s="455">
        <v>4</v>
      </c>
      <c r="E39" s="474" t="s">
        <v>325</v>
      </c>
      <c r="F39" s="523" t="s">
        <v>326</v>
      </c>
      <c r="G39" s="467">
        <v>45659</v>
      </c>
      <c r="H39" s="457">
        <v>46022</v>
      </c>
      <c r="I39" s="538" t="s">
        <v>327</v>
      </c>
    </row>
    <row r="40" spans="2:9" ht="26" x14ac:dyDescent="0.2">
      <c r="B40" s="650"/>
      <c r="C40" s="651"/>
      <c r="D40" s="455">
        <v>5</v>
      </c>
      <c r="E40" s="474" t="s">
        <v>325</v>
      </c>
      <c r="F40" s="523" t="s">
        <v>326</v>
      </c>
      <c r="G40" s="467">
        <v>45659</v>
      </c>
      <c r="H40" s="457">
        <v>46022</v>
      </c>
      <c r="I40" s="538" t="s">
        <v>327</v>
      </c>
    </row>
    <row r="41" spans="2:9" ht="26" x14ac:dyDescent="0.2">
      <c r="B41" s="650"/>
      <c r="C41" s="651"/>
      <c r="D41" s="455">
        <v>6</v>
      </c>
      <c r="E41" s="474" t="s">
        <v>300</v>
      </c>
      <c r="F41" s="523" t="s">
        <v>328</v>
      </c>
      <c r="G41" s="467">
        <v>45659</v>
      </c>
      <c r="H41" s="457">
        <v>46022</v>
      </c>
      <c r="I41" s="538" t="s">
        <v>327</v>
      </c>
    </row>
    <row r="42" spans="2:9" ht="26" x14ac:dyDescent="0.2">
      <c r="B42" s="650"/>
      <c r="C42" s="651"/>
      <c r="D42" s="455">
        <v>7</v>
      </c>
      <c r="E42" s="456" t="s">
        <v>300</v>
      </c>
      <c r="F42" s="524" t="s">
        <v>328</v>
      </c>
      <c r="G42" s="467">
        <v>45659</v>
      </c>
      <c r="H42" s="457">
        <v>46022</v>
      </c>
      <c r="I42" s="538" t="s">
        <v>327</v>
      </c>
    </row>
    <row r="43" spans="2:9" ht="26" x14ac:dyDescent="0.2">
      <c r="B43" s="590" t="s">
        <v>165</v>
      </c>
      <c r="C43" s="475" t="s">
        <v>166</v>
      </c>
      <c r="D43" s="455">
        <v>1</v>
      </c>
      <c r="E43" s="474" t="s">
        <v>329</v>
      </c>
      <c r="F43" s="524" t="s">
        <v>167</v>
      </c>
      <c r="G43" s="467">
        <v>45659</v>
      </c>
      <c r="H43" s="457">
        <v>46022</v>
      </c>
      <c r="I43" s="538" t="s">
        <v>327</v>
      </c>
    </row>
    <row r="44" spans="2:9" ht="26" x14ac:dyDescent="0.2">
      <c r="B44" s="708" t="s">
        <v>169</v>
      </c>
      <c r="C44" s="702" t="s">
        <v>170</v>
      </c>
      <c r="D44" s="455">
        <v>1</v>
      </c>
      <c r="E44" s="474" t="s">
        <v>330</v>
      </c>
      <c r="F44" s="523" t="s">
        <v>331</v>
      </c>
      <c r="G44" s="467">
        <v>45659</v>
      </c>
      <c r="H44" s="457">
        <v>45838</v>
      </c>
      <c r="I44" s="538" t="s">
        <v>327</v>
      </c>
    </row>
    <row r="45" spans="2:9" ht="26" x14ac:dyDescent="0.2">
      <c r="B45" s="709"/>
      <c r="C45" s="703"/>
      <c r="D45" s="455">
        <v>2</v>
      </c>
      <c r="E45" s="474" t="s">
        <v>330</v>
      </c>
      <c r="F45" s="523" t="s">
        <v>331</v>
      </c>
      <c r="G45" s="467">
        <v>45659</v>
      </c>
      <c r="H45" s="457">
        <v>45838</v>
      </c>
      <c r="I45" s="538" t="s">
        <v>327</v>
      </c>
    </row>
    <row r="46" spans="2:9" ht="26" x14ac:dyDescent="0.2">
      <c r="B46" s="709"/>
      <c r="C46" s="703"/>
      <c r="D46" s="455">
        <v>3</v>
      </c>
      <c r="E46" s="474" t="s">
        <v>330</v>
      </c>
      <c r="F46" s="523" t="s">
        <v>331</v>
      </c>
      <c r="G46" s="467">
        <v>45659</v>
      </c>
      <c r="H46" s="457">
        <v>45930</v>
      </c>
      <c r="I46" s="538" t="s">
        <v>327</v>
      </c>
    </row>
    <row r="47" spans="2:9" ht="26" x14ac:dyDescent="0.2">
      <c r="B47" s="709"/>
      <c r="C47" s="703"/>
      <c r="D47" s="455">
        <v>4</v>
      </c>
      <c r="E47" s="474" t="s">
        <v>330</v>
      </c>
      <c r="F47" s="523" t="s">
        <v>331</v>
      </c>
      <c r="G47" s="467">
        <v>45659</v>
      </c>
      <c r="H47" s="457">
        <v>45930</v>
      </c>
      <c r="I47" s="538" t="s">
        <v>327</v>
      </c>
    </row>
    <row r="48" spans="2:9" ht="26" x14ac:dyDescent="0.2">
      <c r="B48" s="709"/>
      <c r="C48" s="703"/>
      <c r="D48" s="455">
        <v>5</v>
      </c>
      <c r="E48" s="474" t="s">
        <v>330</v>
      </c>
      <c r="F48" s="523" t="s">
        <v>331</v>
      </c>
      <c r="G48" s="467">
        <v>45659</v>
      </c>
      <c r="H48" s="457">
        <v>46022</v>
      </c>
      <c r="I48" s="538" t="s">
        <v>327</v>
      </c>
    </row>
    <row r="49" spans="1:9" ht="26" x14ac:dyDescent="0.2">
      <c r="B49" s="709"/>
      <c r="C49" s="703"/>
      <c r="D49" s="455">
        <v>6</v>
      </c>
      <c r="E49" s="474" t="s">
        <v>330</v>
      </c>
      <c r="F49" s="523" t="s">
        <v>331</v>
      </c>
      <c r="G49" s="467">
        <v>45659</v>
      </c>
      <c r="H49" s="457">
        <v>46022</v>
      </c>
      <c r="I49" s="538" t="s">
        <v>327</v>
      </c>
    </row>
    <row r="50" spans="1:9" ht="26" x14ac:dyDescent="0.2">
      <c r="B50" s="709"/>
      <c r="C50" s="703"/>
      <c r="D50" s="455">
        <v>7</v>
      </c>
      <c r="E50" s="474" t="s">
        <v>330</v>
      </c>
      <c r="F50" s="523" t="s">
        <v>331</v>
      </c>
      <c r="G50" s="467">
        <v>45659</v>
      </c>
      <c r="H50" s="457">
        <v>46022</v>
      </c>
      <c r="I50" s="538" t="s">
        <v>327</v>
      </c>
    </row>
    <row r="51" spans="1:9" ht="26" x14ac:dyDescent="0.2">
      <c r="B51" s="710"/>
      <c r="C51" s="704"/>
      <c r="D51" s="455">
        <v>8</v>
      </c>
      <c r="E51" s="474" t="s">
        <v>330</v>
      </c>
      <c r="F51" s="524" t="s">
        <v>331</v>
      </c>
      <c r="G51" s="467">
        <v>45659</v>
      </c>
      <c r="H51" s="457">
        <v>46022</v>
      </c>
      <c r="I51" s="538" t="s">
        <v>327</v>
      </c>
    </row>
    <row r="52" spans="1:9" ht="26" x14ac:dyDescent="0.2">
      <c r="B52" s="708" t="s">
        <v>173</v>
      </c>
      <c r="C52" s="668" t="s">
        <v>174</v>
      </c>
      <c r="D52" s="455">
        <v>1</v>
      </c>
      <c r="E52" s="474" t="s">
        <v>267</v>
      </c>
      <c r="F52" s="523" t="s">
        <v>332</v>
      </c>
      <c r="G52" s="467">
        <v>45659</v>
      </c>
      <c r="H52" s="457">
        <v>45747</v>
      </c>
      <c r="I52" s="538" t="s">
        <v>327</v>
      </c>
    </row>
    <row r="53" spans="1:9" ht="26" x14ac:dyDescent="0.2">
      <c r="B53" s="709"/>
      <c r="C53" s="663"/>
      <c r="D53" s="455">
        <v>2</v>
      </c>
      <c r="E53" s="474" t="s">
        <v>267</v>
      </c>
      <c r="F53" s="523" t="s">
        <v>332</v>
      </c>
      <c r="G53" s="467">
        <v>45659</v>
      </c>
      <c r="H53" s="457">
        <v>45838</v>
      </c>
      <c r="I53" s="538" t="s">
        <v>327</v>
      </c>
    </row>
    <row r="54" spans="1:9" ht="26" x14ac:dyDescent="0.2">
      <c r="B54" s="709"/>
      <c r="C54" s="663"/>
      <c r="D54" s="455">
        <v>3</v>
      </c>
      <c r="E54" s="474" t="s">
        <v>267</v>
      </c>
      <c r="F54" s="523" t="s">
        <v>332</v>
      </c>
      <c r="G54" s="467">
        <v>45659</v>
      </c>
      <c r="H54" s="457">
        <v>45930</v>
      </c>
      <c r="I54" s="538" t="s">
        <v>327</v>
      </c>
    </row>
    <row r="55" spans="1:9" ht="26" x14ac:dyDescent="0.2">
      <c r="B55" s="710"/>
      <c r="C55" s="663"/>
      <c r="D55" s="455">
        <v>4</v>
      </c>
      <c r="E55" s="474" t="s">
        <v>267</v>
      </c>
      <c r="F55" s="523" t="s">
        <v>332</v>
      </c>
      <c r="G55" s="467">
        <v>45659</v>
      </c>
      <c r="H55" s="457">
        <v>46022</v>
      </c>
      <c r="I55" s="538" t="s">
        <v>327</v>
      </c>
    </row>
    <row r="56" spans="1:9" ht="26" x14ac:dyDescent="0.2">
      <c r="B56" s="711" t="s">
        <v>178</v>
      </c>
      <c r="C56" s="655" t="s">
        <v>179</v>
      </c>
      <c r="D56" s="476">
        <v>1</v>
      </c>
      <c r="E56" s="474" t="s">
        <v>267</v>
      </c>
      <c r="F56" s="525" t="s">
        <v>333</v>
      </c>
      <c r="G56" s="467">
        <v>45659</v>
      </c>
      <c r="H56" s="457">
        <v>45747</v>
      </c>
      <c r="I56" s="538" t="s">
        <v>327</v>
      </c>
    </row>
    <row r="57" spans="1:9" ht="26" x14ac:dyDescent="0.2">
      <c r="B57" s="706"/>
      <c r="C57" s="655"/>
      <c r="D57" s="476">
        <v>2</v>
      </c>
      <c r="E57" s="474" t="s">
        <v>267</v>
      </c>
      <c r="F57" s="525" t="s">
        <v>333</v>
      </c>
      <c r="G57" s="467">
        <v>45659</v>
      </c>
      <c r="H57" s="457">
        <v>45838</v>
      </c>
      <c r="I57" s="538" t="s">
        <v>327</v>
      </c>
    </row>
    <row r="58" spans="1:9" ht="26" x14ac:dyDescent="0.2">
      <c r="B58" s="706"/>
      <c r="C58" s="655"/>
      <c r="D58" s="476">
        <v>3</v>
      </c>
      <c r="E58" s="474" t="s">
        <v>267</v>
      </c>
      <c r="F58" s="525" t="s">
        <v>333</v>
      </c>
      <c r="G58" s="467">
        <v>45659</v>
      </c>
      <c r="H58" s="457">
        <v>45930</v>
      </c>
      <c r="I58" s="538" t="s">
        <v>327</v>
      </c>
    </row>
    <row r="59" spans="1:9" ht="26" x14ac:dyDescent="0.2">
      <c r="B59" s="706"/>
      <c r="C59" s="707"/>
      <c r="D59" s="476">
        <v>4</v>
      </c>
      <c r="E59" s="478" t="s">
        <v>267</v>
      </c>
      <c r="F59" s="525" t="s">
        <v>333</v>
      </c>
      <c r="G59" s="467">
        <v>45659</v>
      </c>
      <c r="H59" s="457">
        <v>46022</v>
      </c>
      <c r="I59" s="538" t="s">
        <v>327</v>
      </c>
    </row>
    <row r="60" spans="1:9" ht="26" x14ac:dyDescent="0.2">
      <c r="A60" s="479"/>
      <c r="B60" s="705" t="s">
        <v>181</v>
      </c>
      <c r="C60" s="655" t="s">
        <v>182</v>
      </c>
      <c r="D60" s="480">
        <v>1</v>
      </c>
      <c r="E60" s="481" t="s">
        <v>300</v>
      </c>
      <c r="F60" s="526" t="s">
        <v>334</v>
      </c>
      <c r="G60" s="467">
        <v>45659</v>
      </c>
      <c r="H60" s="457">
        <v>45838</v>
      </c>
      <c r="I60" s="538" t="s">
        <v>327</v>
      </c>
    </row>
    <row r="61" spans="1:9" ht="26" x14ac:dyDescent="0.2">
      <c r="A61" s="479"/>
      <c r="B61" s="706"/>
      <c r="C61" s="655"/>
      <c r="D61" s="480">
        <v>2</v>
      </c>
      <c r="E61" s="481" t="s">
        <v>300</v>
      </c>
      <c r="F61" s="526" t="s">
        <v>334</v>
      </c>
      <c r="G61" s="467">
        <v>45659</v>
      </c>
      <c r="H61" s="457">
        <v>45838</v>
      </c>
      <c r="I61" s="538" t="s">
        <v>327</v>
      </c>
    </row>
    <row r="62" spans="1:9" ht="26" x14ac:dyDescent="0.2">
      <c r="A62" s="479"/>
      <c r="B62" s="706"/>
      <c r="C62" s="655"/>
      <c r="D62" s="480">
        <v>3</v>
      </c>
      <c r="E62" s="481" t="s">
        <v>300</v>
      </c>
      <c r="F62" s="526" t="s">
        <v>334</v>
      </c>
      <c r="G62" s="467">
        <v>45659</v>
      </c>
      <c r="H62" s="457">
        <v>45930</v>
      </c>
      <c r="I62" s="538" t="s">
        <v>327</v>
      </c>
    </row>
    <row r="63" spans="1:9" ht="26" x14ac:dyDescent="0.2">
      <c r="A63" s="479"/>
      <c r="B63" s="706"/>
      <c r="C63" s="655"/>
      <c r="D63" s="480">
        <v>4</v>
      </c>
      <c r="E63" s="481" t="s">
        <v>300</v>
      </c>
      <c r="F63" s="526" t="s">
        <v>334</v>
      </c>
      <c r="G63" s="467">
        <v>45659</v>
      </c>
      <c r="H63" s="457">
        <v>45930</v>
      </c>
      <c r="I63" s="538" t="s">
        <v>327</v>
      </c>
    </row>
    <row r="64" spans="1:9" ht="26" x14ac:dyDescent="0.2">
      <c r="A64" s="479"/>
      <c r="B64" s="706"/>
      <c r="C64" s="655"/>
      <c r="D64" s="480">
        <v>5</v>
      </c>
      <c r="E64" s="481" t="s">
        <v>300</v>
      </c>
      <c r="F64" s="526" t="s">
        <v>334</v>
      </c>
      <c r="G64" s="467">
        <v>45659</v>
      </c>
      <c r="H64" s="457">
        <v>45930</v>
      </c>
      <c r="I64" s="538" t="s">
        <v>327</v>
      </c>
    </row>
    <row r="65" spans="1:9" ht="26" x14ac:dyDescent="0.2">
      <c r="A65" s="479"/>
      <c r="B65" s="706"/>
      <c r="C65" s="655"/>
      <c r="D65" s="480">
        <v>6</v>
      </c>
      <c r="E65" s="481" t="s">
        <v>300</v>
      </c>
      <c r="F65" s="526" t="s">
        <v>334</v>
      </c>
      <c r="G65" s="467">
        <v>45659</v>
      </c>
      <c r="H65" s="457">
        <v>46022</v>
      </c>
      <c r="I65" s="538" t="s">
        <v>327</v>
      </c>
    </row>
    <row r="66" spans="1:9" ht="26" x14ac:dyDescent="0.2">
      <c r="A66" s="479"/>
      <c r="B66" s="706"/>
      <c r="C66" s="655"/>
      <c r="D66" s="480">
        <v>7</v>
      </c>
      <c r="E66" s="481" t="s">
        <v>300</v>
      </c>
      <c r="F66" s="526" t="s">
        <v>334</v>
      </c>
      <c r="G66" s="467">
        <v>45659</v>
      </c>
      <c r="H66" s="457">
        <v>46022</v>
      </c>
      <c r="I66" s="538" t="s">
        <v>327</v>
      </c>
    </row>
    <row r="67" spans="1:9" ht="26" x14ac:dyDescent="0.2">
      <c r="A67" s="479"/>
      <c r="B67" s="706"/>
      <c r="C67" s="707"/>
      <c r="D67" s="482">
        <v>8</v>
      </c>
      <c r="E67" s="481" t="s">
        <v>300</v>
      </c>
      <c r="F67" s="527" t="s">
        <v>334</v>
      </c>
      <c r="G67" s="467">
        <v>45659</v>
      </c>
      <c r="H67" s="457">
        <v>46022</v>
      </c>
      <c r="I67" s="538" t="s">
        <v>327</v>
      </c>
    </row>
    <row r="68" spans="1:9" ht="26" x14ac:dyDescent="0.2">
      <c r="A68" s="479"/>
      <c r="B68" s="669" t="s">
        <v>184</v>
      </c>
      <c r="C68" s="712" t="s">
        <v>185</v>
      </c>
      <c r="D68" s="484">
        <v>1</v>
      </c>
      <c r="E68" s="481" t="s">
        <v>300</v>
      </c>
      <c r="F68" s="528" t="s">
        <v>335</v>
      </c>
      <c r="G68" s="467">
        <v>45659</v>
      </c>
      <c r="H68" s="457">
        <v>45838</v>
      </c>
      <c r="I68" s="538" t="s">
        <v>327</v>
      </c>
    </row>
    <row r="69" spans="1:9" ht="26" x14ac:dyDescent="0.2">
      <c r="A69" s="479"/>
      <c r="B69" s="705"/>
      <c r="C69" s="713"/>
      <c r="D69" s="485">
        <v>2</v>
      </c>
      <c r="E69" s="481" t="s">
        <v>300</v>
      </c>
      <c r="F69" s="529" t="s">
        <v>335</v>
      </c>
      <c r="G69" s="467">
        <v>45659</v>
      </c>
      <c r="H69" s="457">
        <v>46022</v>
      </c>
      <c r="I69" s="538" t="s">
        <v>327</v>
      </c>
    </row>
    <row r="70" spans="1:9" ht="26" x14ac:dyDescent="0.2">
      <c r="A70" s="479"/>
      <c r="B70" s="591" t="s">
        <v>187</v>
      </c>
      <c r="C70" s="486" t="s">
        <v>336</v>
      </c>
      <c r="D70" s="487">
        <v>1</v>
      </c>
      <c r="E70" s="488" t="s">
        <v>300</v>
      </c>
      <c r="F70" s="529" t="s">
        <v>189</v>
      </c>
      <c r="G70" s="489">
        <v>45659</v>
      </c>
      <c r="H70" s="467">
        <v>45838</v>
      </c>
      <c r="I70" s="538" t="s">
        <v>327</v>
      </c>
    </row>
    <row r="71" spans="1:9" ht="26" x14ac:dyDescent="0.2">
      <c r="A71" s="479"/>
      <c r="B71" s="669" t="s">
        <v>190</v>
      </c>
      <c r="C71" s="655" t="s">
        <v>337</v>
      </c>
      <c r="D71" s="490">
        <v>1</v>
      </c>
      <c r="E71" s="491" t="s">
        <v>300</v>
      </c>
      <c r="F71" s="530" t="s">
        <v>338</v>
      </c>
      <c r="G71" s="489">
        <v>45659</v>
      </c>
      <c r="H71" s="489">
        <v>45838</v>
      </c>
      <c r="I71" s="538" t="s">
        <v>327</v>
      </c>
    </row>
    <row r="72" spans="1:9" ht="27" thickBot="1" x14ac:dyDescent="0.25">
      <c r="A72" s="479"/>
      <c r="B72" s="670"/>
      <c r="C72" s="671"/>
      <c r="D72" s="592">
        <v>2</v>
      </c>
      <c r="E72" s="593" t="s">
        <v>300</v>
      </c>
      <c r="F72" s="594" t="s">
        <v>339</v>
      </c>
      <c r="G72" s="562">
        <v>45659</v>
      </c>
      <c r="H72" s="468">
        <v>46022</v>
      </c>
      <c r="I72" s="539" t="s">
        <v>327</v>
      </c>
    </row>
    <row r="73" spans="1:9" s="418" customFormat="1" ht="26" x14ac:dyDescent="0.2">
      <c r="B73" s="578" t="str">
        <f>+'2. PAI 2025'!B24</f>
        <v>SN1</v>
      </c>
      <c r="C73" s="579" t="str">
        <f>+'2. PAI 2025'!C24</f>
        <v>Estructurar Mecanismos de Agregación de Demanda para la vinculación de actores de la Economía Popular</v>
      </c>
      <c r="D73" s="580">
        <v>1</v>
      </c>
      <c r="E73" s="581" t="s">
        <v>300</v>
      </c>
      <c r="F73" s="582" t="s">
        <v>340</v>
      </c>
      <c r="G73" s="569">
        <v>45659</v>
      </c>
      <c r="H73" s="570">
        <v>45961</v>
      </c>
      <c r="I73" s="571" t="s">
        <v>341</v>
      </c>
    </row>
    <row r="74" spans="1:9" s="418" customFormat="1" ht="39" x14ac:dyDescent="0.2">
      <c r="B74" s="675" t="str">
        <f>+'2. PAI 2025'!B25</f>
        <v>SN2</v>
      </c>
      <c r="C74" s="672" t="str">
        <f>+'2. PAI 2025'!C25</f>
        <v>Documentar la medición del porcentaje de proveedores de economía popular en el segmento de microempresa que participan en los mecanismos de agregación de demanda puestos en operación a partir del 2023</v>
      </c>
      <c r="D74" s="566">
        <v>1</v>
      </c>
      <c r="E74" s="567" t="s">
        <v>300</v>
      </c>
      <c r="F74" s="568" t="s">
        <v>342</v>
      </c>
      <c r="G74" s="572">
        <v>45659</v>
      </c>
      <c r="H74" s="572">
        <v>45688</v>
      </c>
      <c r="I74" s="573" t="s">
        <v>341</v>
      </c>
    </row>
    <row r="75" spans="1:9" s="418" customFormat="1" ht="39" x14ac:dyDescent="0.2">
      <c r="B75" s="676"/>
      <c r="C75" s="673"/>
      <c r="D75" s="566">
        <v>2</v>
      </c>
      <c r="E75" s="567" t="s">
        <v>300</v>
      </c>
      <c r="F75" s="568" t="s">
        <v>342</v>
      </c>
      <c r="G75" s="572">
        <v>45689</v>
      </c>
      <c r="H75" s="572">
        <v>45716</v>
      </c>
      <c r="I75" s="573" t="s">
        <v>341</v>
      </c>
    </row>
    <row r="76" spans="1:9" s="418" customFormat="1" ht="39" x14ac:dyDescent="0.2">
      <c r="B76" s="676"/>
      <c r="C76" s="673"/>
      <c r="D76" s="566">
        <v>3</v>
      </c>
      <c r="E76" s="567" t="s">
        <v>300</v>
      </c>
      <c r="F76" s="568" t="s">
        <v>342</v>
      </c>
      <c r="G76" s="572">
        <v>45717</v>
      </c>
      <c r="H76" s="574">
        <v>45747</v>
      </c>
      <c r="I76" s="573" t="s">
        <v>341</v>
      </c>
    </row>
    <row r="77" spans="1:9" s="418" customFormat="1" ht="39" x14ac:dyDescent="0.2">
      <c r="B77" s="676"/>
      <c r="C77" s="673"/>
      <c r="D77" s="566">
        <v>4</v>
      </c>
      <c r="E77" s="567" t="s">
        <v>300</v>
      </c>
      <c r="F77" s="568" t="s">
        <v>342</v>
      </c>
      <c r="G77" s="572">
        <v>45748</v>
      </c>
      <c r="H77" s="574">
        <v>45777</v>
      </c>
      <c r="I77" s="573" t="s">
        <v>341</v>
      </c>
    </row>
    <row r="78" spans="1:9" s="418" customFormat="1" ht="39" x14ac:dyDescent="0.2">
      <c r="B78" s="676"/>
      <c r="C78" s="673"/>
      <c r="D78" s="566">
        <v>5</v>
      </c>
      <c r="E78" s="567" t="s">
        <v>300</v>
      </c>
      <c r="F78" s="568" t="s">
        <v>342</v>
      </c>
      <c r="G78" s="572">
        <v>45778</v>
      </c>
      <c r="H78" s="574">
        <v>45808</v>
      </c>
      <c r="I78" s="573" t="s">
        <v>341</v>
      </c>
    </row>
    <row r="79" spans="1:9" s="418" customFormat="1" ht="39" x14ac:dyDescent="0.2">
      <c r="B79" s="676"/>
      <c r="C79" s="673"/>
      <c r="D79" s="566">
        <v>6</v>
      </c>
      <c r="E79" s="567" t="s">
        <v>300</v>
      </c>
      <c r="F79" s="568" t="s">
        <v>342</v>
      </c>
      <c r="G79" s="572">
        <v>45809</v>
      </c>
      <c r="H79" s="574">
        <v>45838</v>
      </c>
      <c r="I79" s="573" t="s">
        <v>341</v>
      </c>
    </row>
    <row r="80" spans="1:9" s="418" customFormat="1" ht="39" x14ac:dyDescent="0.2">
      <c r="B80" s="676"/>
      <c r="C80" s="673"/>
      <c r="D80" s="566">
        <v>7</v>
      </c>
      <c r="E80" s="567" t="s">
        <v>300</v>
      </c>
      <c r="F80" s="568" t="s">
        <v>342</v>
      </c>
      <c r="G80" s="572">
        <v>45839</v>
      </c>
      <c r="H80" s="574">
        <v>45869</v>
      </c>
      <c r="I80" s="573" t="s">
        <v>341</v>
      </c>
    </row>
    <row r="81" spans="2:9" s="418" customFormat="1" ht="39" x14ac:dyDescent="0.2">
      <c r="B81" s="676"/>
      <c r="C81" s="673"/>
      <c r="D81" s="566">
        <v>8</v>
      </c>
      <c r="E81" s="567" t="s">
        <v>300</v>
      </c>
      <c r="F81" s="568" t="s">
        <v>342</v>
      </c>
      <c r="G81" s="572">
        <v>45870</v>
      </c>
      <c r="H81" s="574">
        <v>45900</v>
      </c>
      <c r="I81" s="573" t="s">
        <v>341</v>
      </c>
    </row>
    <row r="82" spans="2:9" s="418" customFormat="1" ht="39" x14ac:dyDescent="0.2">
      <c r="B82" s="676"/>
      <c r="C82" s="673"/>
      <c r="D82" s="566">
        <v>9</v>
      </c>
      <c r="E82" s="567" t="s">
        <v>300</v>
      </c>
      <c r="F82" s="568" t="s">
        <v>342</v>
      </c>
      <c r="G82" s="572">
        <v>45901</v>
      </c>
      <c r="H82" s="574">
        <v>45930</v>
      </c>
      <c r="I82" s="573" t="s">
        <v>341</v>
      </c>
    </row>
    <row r="83" spans="2:9" s="418" customFormat="1" ht="39" x14ac:dyDescent="0.2">
      <c r="B83" s="676"/>
      <c r="C83" s="673"/>
      <c r="D83" s="566">
        <v>10</v>
      </c>
      <c r="E83" s="567" t="s">
        <v>300</v>
      </c>
      <c r="F83" s="568" t="s">
        <v>342</v>
      </c>
      <c r="G83" s="572">
        <v>45931</v>
      </c>
      <c r="H83" s="574">
        <v>45961</v>
      </c>
      <c r="I83" s="573" t="s">
        <v>341</v>
      </c>
    </row>
    <row r="84" spans="2:9" s="418" customFormat="1" ht="39" x14ac:dyDescent="0.2">
      <c r="B84" s="676"/>
      <c r="C84" s="673"/>
      <c r="D84" s="566">
        <v>11</v>
      </c>
      <c r="E84" s="567" t="s">
        <v>300</v>
      </c>
      <c r="F84" s="568" t="s">
        <v>342</v>
      </c>
      <c r="G84" s="572">
        <v>45962</v>
      </c>
      <c r="H84" s="574">
        <v>46022</v>
      </c>
      <c r="I84" s="573" t="s">
        <v>341</v>
      </c>
    </row>
    <row r="85" spans="2:9" s="418" customFormat="1" ht="39" x14ac:dyDescent="0.2">
      <c r="B85" s="676"/>
      <c r="C85" s="673"/>
      <c r="D85" s="566">
        <v>12</v>
      </c>
      <c r="E85" s="567" t="s">
        <v>300</v>
      </c>
      <c r="F85" s="568" t="s">
        <v>342</v>
      </c>
      <c r="G85" s="572">
        <v>45992</v>
      </c>
      <c r="H85" s="574">
        <v>46022</v>
      </c>
      <c r="I85" s="573" t="s">
        <v>341</v>
      </c>
    </row>
    <row r="86" spans="2:9" s="418" customFormat="1" ht="52" x14ac:dyDescent="0.2">
      <c r="B86" s="677"/>
      <c r="C86" s="674"/>
      <c r="D86" s="566">
        <v>13</v>
      </c>
      <c r="E86" s="567" t="s">
        <v>300</v>
      </c>
      <c r="F86" s="568" t="s">
        <v>343</v>
      </c>
      <c r="G86" s="572">
        <v>45659</v>
      </c>
      <c r="H86" s="574">
        <v>46022</v>
      </c>
      <c r="I86" s="573" t="s">
        <v>341</v>
      </c>
    </row>
    <row r="87" spans="2:9" s="418" customFormat="1" ht="56.25" customHeight="1" x14ac:dyDescent="0.2">
      <c r="B87" s="675" t="str">
        <f>+'2. PAI 2025'!B26</f>
        <v>SN3</v>
      </c>
      <c r="C87" s="672" t="str">
        <f>+'2. PAI 2025'!C26</f>
        <v>Realizar seguimiento a las ventas de café en el Acuerdo Marco de Precios para el Suministro del Servicio Integral de Aseo y Cafetería, con la identificación de marcas consumidas y entidades compradoras</v>
      </c>
      <c r="D87" s="566">
        <v>1</v>
      </c>
      <c r="E87" s="567" t="s">
        <v>300</v>
      </c>
      <c r="F87" s="568" t="s">
        <v>344</v>
      </c>
      <c r="G87" s="572">
        <v>45659</v>
      </c>
      <c r="H87" s="574">
        <v>45838</v>
      </c>
      <c r="I87" s="573" t="s">
        <v>341</v>
      </c>
    </row>
    <row r="88" spans="2:9" s="418" customFormat="1" ht="39" x14ac:dyDescent="0.2">
      <c r="B88" s="677"/>
      <c r="C88" s="674"/>
      <c r="D88" s="566">
        <v>2</v>
      </c>
      <c r="E88" s="567" t="s">
        <v>300</v>
      </c>
      <c r="F88" s="568" t="s">
        <v>344</v>
      </c>
      <c r="G88" s="572">
        <v>45839</v>
      </c>
      <c r="H88" s="574">
        <v>46022</v>
      </c>
      <c r="I88" s="573" t="s">
        <v>341</v>
      </c>
    </row>
    <row r="89" spans="2:9" s="418" customFormat="1" ht="39" x14ac:dyDescent="0.2">
      <c r="B89" s="675" t="str">
        <f>+'2. PAI 2025'!B27</f>
        <v>SN4</v>
      </c>
      <c r="C89" s="672" t="str">
        <f>+'2. PAI 2025'!C27</f>
        <v>Estructurar mecanismos de compra que permitan impulsar la economía regional.</v>
      </c>
      <c r="D89" s="566">
        <v>1</v>
      </c>
      <c r="E89" s="567" t="s">
        <v>300</v>
      </c>
      <c r="F89" s="568" t="s">
        <v>345</v>
      </c>
      <c r="G89" s="572">
        <v>45659</v>
      </c>
      <c r="H89" s="574">
        <v>45838</v>
      </c>
      <c r="I89" s="573" t="s">
        <v>341</v>
      </c>
    </row>
    <row r="90" spans="2:9" s="418" customFormat="1" ht="39" x14ac:dyDescent="0.2">
      <c r="B90" s="677"/>
      <c r="C90" s="674"/>
      <c r="D90" s="566">
        <v>2</v>
      </c>
      <c r="E90" s="567" t="s">
        <v>300</v>
      </c>
      <c r="F90" s="568" t="s">
        <v>345</v>
      </c>
      <c r="G90" s="572">
        <v>45839</v>
      </c>
      <c r="H90" s="574">
        <v>46022</v>
      </c>
      <c r="I90" s="573" t="s">
        <v>341</v>
      </c>
    </row>
    <row r="91" spans="2:9" s="418" customFormat="1" ht="65" x14ac:dyDescent="0.2">
      <c r="B91" s="616" t="str">
        <f>+'2. PAI 2025'!B29</f>
        <v>SN6</v>
      </c>
      <c r="C91" s="617" t="str">
        <f>+'2. PAI 2025'!C29</f>
        <v xml:space="preserve">Estructurar un mecanismo de compra pública que permita a las entidades estatales adquirir productos y servicios para reducir riesgos a la seguridad digital, aprovechando las capacidades de los proveedores nacionales. </v>
      </c>
      <c r="D91" s="623">
        <v>1</v>
      </c>
      <c r="E91" s="618" t="s">
        <v>300</v>
      </c>
      <c r="F91" s="619" t="str">
        <f>+'[1]2. PAI 2025'!D27</f>
        <v>(01) Documento resultado del proceso de estructuración de MAD para la adquisición estatal de productos y servicios que reduzcan riesgos de seguridad digital.</v>
      </c>
      <c r="G91" s="620">
        <v>45659</v>
      </c>
      <c r="H91" s="621">
        <v>46022</v>
      </c>
      <c r="I91" s="622" t="s">
        <v>341</v>
      </c>
    </row>
    <row r="92" spans="2:9" s="418" customFormat="1" ht="40" thickBot="1" x14ac:dyDescent="0.25">
      <c r="B92" s="583" t="str">
        <f>+'2. PAI 2025'!B28</f>
        <v>SN5</v>
      </c>
      <c r="C92" s="584" t="str">
        <f>+'2. PAI 2025'!C28</f>
        <v xml:space="preserve">Estructurar Instrumentos de agregación de demanda de adquisición de productos de origen agropecuario </v>
      </c>
      <c r="D92" s="585">
        <v>1</v>
      </c>
      <c r="E92" s="586" t="s">
        <v>300</v>
      </c>
      <c r="F92" s="575" t="str">
        <f>+'[1]2. PAI 2025'!D28</f>
        <v xml:space="preserve">(01) Documento resultado del proceso de estructuración de IAD de adquisición de productos de origen agropecuario </v>
      </c>
      <c r="G92" s="576">
        <v>45659</v>
      </c>
      <c r="H92" s="577">
        <v>46022</v>
      </c>
      <c r="I92" s="587" t="s">
        <v>341</v>
      </c>
    </row>
    <row r="93" spans="2:9" ht="21" customHeight="1" x14ac:dyDescent="0.2">
      <c r="B93" s="652" t="s">
        <v>346</v>
      </c>
      <c r="C93" s="653" t="str">
        <f>+'2. PAI 2025'!C31</f>
        <v>Elaborar productos de análisis de los instrumentos contractuales que diseñe la ANCP-CCE en el marco del cumplimiento de sus objetivos estratégicos</v>
      </c>
      <c r="D93" s="454">
        <v>1</v>
      </c>
      <c r="E93" s="461" t="s">
        <v>330</v>
      </c>
      <c r="F93" s="521" t="s">
        <v>347</v>
      </c>
      <c r="G93" s="462">
        <v>45717</v>
      </c>
      <c r="H93" s="462">
        <v>45899</v>
      </c>
      <c r="I93" s="537" t="s">
        <v>348</v>
      </c>
    </row>
    <row r="94" spans="2:9" ht="21" customHeight="1" x14ac:dyDescent="0.2">
      <c r="B94" s="650"/>
      <c r="C94" s="651"/>
      <c r="D94" s="455">
        <v>2</v>
      </c>
      <c r="E94" s="456" t="s">
        <v>330</v>
      </c>
      <c r="F94" s="519" t="s">
        <v>349</v>
      </c>
      <c r="G94" s="463">
        <v>45717</v>
      </c>
      <c r="H94" s="463">
        <v>45991</v>
      </c>
      <c r="I94" s="538" t="s">
        <v>348</v>
      </c>
    </row>
    <row r="95" spans="2:9" ht="39" x14ac:dyDescent="0.2">
      <c r="B95" s="493" t="s">
        <v>350</v>
      </c>
      <c r="C95" s="473" t="str">
        <f>+'2. PAI 2025'!C32</f>
        <v>Actualizar el Modelo de Abastecimiento Estratégico actualizado que incorpore como propósito la democratización de la compra pública.</v>
      </c>
      <c r="D95" s="455">
        <v>1</v>
      </c>
      <c r="E95" s="456" t="s">
        <v>330</v>
      </c>
      <c r="F95" s="519" t="s">
        <v>351</v>
      </c>
      <c r="G95" s="457">
        <v>45703</v>
      </c>
      <c r="H95" s="457">
        <v>45930</v>
      </c>
      <c r="I95" s="538" t="s">
        <v>348</v>
      </c>
    </row>
    <row r="96" spans="2:9" ht="13" x14ac:dyDescent="0.2">
      <c r="B96" s="642" t="s">
        <v>352</v>
      </c>
      <c r="C96" s="645" t="str">
        <f>+'2. PAI 2025'!C33</f>
        <v>Generar un estudio que permita establecer recomendaciones para incentivar la compra de insumos, bienes y servicios locales en las compras estatales.</v>
      </c>
      <c r="D96" s="455">
        <v>2</v>
      </c>
      <c r="E96" s="456"/>
      <c r="F96" s="519" t="s">
        <v>770</v>
      </c>
      <c r="G96" s="457"/>
      <c r="H96" s="457"/>
      <c r="I96" s="538"/>
    </row>
    <row r="97" spans="1:9" ht="40" thickBot="1" x14ac:dyDescent="0.25">
      <c r="B97" s="648"/>
      <c r="C97" s="649"/>
      <c r="D97" s="455">
        <v>1</v>
      </c>
      <c r="E97" s="456" t="s">
        <v>330</v>
      </c>
      <c r="F97" s="519" t="s">
        <v>353</v>
      </c>
      <c r="G97" s="457">
        <v>45703</v>
      </c>
      <c r="H97" s="457">
        <v>45838</v>
      </c>
      <c r="I97" s="538" t="s">
        <v>348</v>
      </c>
    </row>
    <row r="98" spans="1:9" ht="27" thickBot="1" x14ac:dyDescent="0.25">
      <c r="B98" s="493" t="s">
        <v>574</v>
      </c>
      <c r="C98" s="473" t="s">
        <v>772</v>
      </c>
      <c r="D98" s="455">
        <v>2</v>
      </c>
      <c r="E98" s="456" t="s">
        <v>330</v>
      </c>
      <c r="F98" s="519" t="s">
        <v>774</v>
      </c>
      <c r="G98" s="457">
        <v>45703</v>
      </c>
      <c r="H98" s="457">
        <v>46022</v>
      </c>
      <c r="I98" s="538" t="s">
        <v>348</v>
      </c>
    </row>
    <row r="99" spans="1:9" ht="26" x14ac:dyDescent="0.2">
      <c r="B99" s="652" t="s">
        <v>226</v>
      </c>
      <c r="C99" s="666" t="s">
        <v>227</v>
      </c>
      <c r="D99" s="664">
        <v>1</v>
      </c>
      <c r="E99" s="666" t="s">
        <v>354</v>
      </c>
      <c r="F99" s="531" t="s">
        <v>355</v>
      </c>
      <c r="G99" s="494">
        <v>45659</v>
      </c>
      <c r="H99" s="494">
        <v>45838</v>
      </c>
      <c r="I99" s="540" t="s">
        <v>356</v>
      </c>
    </row>
    <row r="100" spans="1:9" ht="26" x14ac:dyDescent="0.2">
      <c r="B100" s="650"/>
      <c r="C100" s="667"/>
      <c r="D100" s="665"/>
      <c r="E100" s="667"/>
      <c r="F100" s="532" t="s">
        <v>357</v>
      </c>
      <c r="G100" s="496">
        <v>45839</v>
      </c>
      <c r="H100" s="496">
        <v>46022</v>
      </c>
      <c r="I100" s="541" t="s">
        <v>356</v>
      </c>
    </row>
    <row r="101" spans="1:9" ht="26" x14ac:dyDescent="0.2">
      <c r="B101" s="642" t="s">
        <v>231</v>
      </c>
      <c r="C101" s="645" t="str">
        <f>+'2. PAI 2025'!C37</f>
        <v>Formular y realizar seguimiento al Plan Anual de Adquisiciones -PAA</v>
      </c>
      <c r="D101" s="495">
        <v>1</v>
      </c>
      <c r="E101" s="498" t="s">
        <v>358</v>
      </c>
      <c r="F101" s="519" t="s">
        <v>359</v>
      </c>
      <c r="G101" s="496">
        <v>45659</v>
      </c>
      <c r="H101" s="496">
        <v>45688</v>
      </c>
      <c r="I101" s="542" t="s">
        <v>356</v>
      </c>
    </row>
    <row r="102" spans="1:9" ht="26" x14ac:dyDescent="0.2">
      <c r="B102" s="643"/>
      <c r="C102" s="646"/>
      <c r="D102" s="495">
        <v>2</v>
      </c>
      <c r="E102" s="498" t="s">
        <v>267</v>
      </c>
      <c r="F102" s="519" t="s">
        <v>360</v>
      </c>
      <c r="G102" s="499">
        <v>45659</v>
      </c>
      <c r="H102" s="499">
        <v>45838</v>
      </c>
      <c r="I102" s="541" t="s">
        <v>356</v>
      </c>
    </row>
    <row r="103" spans="1:9" ht="26" x14ac:dyDescent="0.2">
      <c r="B103" s="644"/>
      <c r="C103" s="647"/>
      <c r="D103" s="455">
        <v>3</v>
      </c>
      <c r="E103" s="497" t="s">
        <v>267</v>
      </c>
      <c r="F103" s="519" t="s">
        <v>361</v>
      </c>
      <c r="G103" s="496">
        <v>45839</v>
      </c>
      <c r="H103" s="496">
        <v>46022</v>
      </c>
      <c r="I103" s="541" t="s">
        <v>356</v>
      </c>
    </row>
    <row r="104" spans="1:9" ht="26" x14ac:dyDescent="0.2">
      <c r="B104" s="642" t="s">
        <v>234</v>
      </c>
      <c r="C104" s="668" t="str">
        <f>+'2. PAI 2025'!C38</f>
        <v>Formular e implementar el Plan Anual de Vacantes y Plan de Previsión de Recursos Humanos</v>
      </c>
      <c r="D104" s="455">
        <v>1</v>
      </c>
      <c r="E104" s="498" t="s">
        <v>358</v>
      </c>
      <c r="F104" s="519" t="s">
        <v>362</v>
      </c>
      <c r="G104" s="457">
        <v>45659</v>
      </c>
      <c r="H104" s="457">
        <v>45688</v>
      </c>
      <c r="I104" s="538" t="s">
        <v>356</v>
      </c>
    </row>
    <row r="105" spans="1:9" ht="26" x14ac:dyDescent="0.2">
      <c r="B105" s="643"/>
      <c r="C105" s="663"/>
      <c r="D105" s="455">
        <v>2</v>
      </c>
      <c r="E105" s="498" t="s">
        <v>267</v>
      </c>
      <c r="F105" s="519" t="s">
        <v>363</v>
      </c>
      <c r="G105" s="457">
        <v>45689</v>
      </c>
      <c r="H105" s="457">
        <v>45838</v>
      </c>
      <c r="I105" s="538" t="s">
        <v>356</v>
      </c>
    </row>
    <row r="106" spans="1:9" ht="26" x14ac:dyDescent="0.2">
      <c r="B106" s="643"/>
      <c r="C106" s="663"/>
      <c r="D106" s="500">
        <v>3</v>
      </c>
      <c r="E106" s="497" t="s">
        <v>267</v>
      </c>
      <c r="F106" s="533" t="s">
        <v>364</v>
      </c>
      <c r="G106" s="501">
        <v>45839</v>
      </c>
      <c r="H106" s="501">
        <v>46022</v>
      </c>
      <c r="I106" s="543" t="s">
        <v>356</v>
      </c>
    </row>
    <row r="107" spans="1:9" ht="26" x14ac:dyDescent="0.2">
      <c r="B107" s="650" t="s">
        <v>238</v>
      </c>
      <c r="C107" s="656" t="str">
        <f>+'2. PAI 2025'!C39</f>
        <v xml:space="preserve">Formular e implementar el Plan de manejo ambiental ANCPCCE </v>
      </c>
      <c r="D107" s="455">
        <v>1</v>
      </c>
      <c r="E107" s="498" t="s">
        <v>358</v>
      </c>
      <c r="F107" s="519" t="s">
        <v>365</v>
      </c>
      <c r="G107" s="457">
        <v>45659</v>
      </c>
      <c r="H107" s="457">
        <v>45747</v>
      </c>
      <c r="I107" s="538" t="s">
        <v>356</v>
      </c>
    </row>
    <row r="108" spans="1:9" ht="26" x14ac:dyDescent="0.2">
      <c r="B108" s="650"/>
      <c r="C108" s="656"/>
      <c r="D108" s="455">
        <v>2</v>
      </c>
      <c r="E108" s="498" t="s">
        <v>267</v>
      </c>
      <c r="F108" s="519" t="s">
        <v>366</v>
      </c>
      <c r="G108" s="457">
        <v>45689</v>
      </c>
      <c r="H108" s="457">
        <v>46022</v>
      </c>
      <c r="I108" s="538" t="s">
        <v>356</v>
      </c>
    </row>
    <row r="109" spans="1:9" ht="26" x14ac:dyDescent="0.2">
      <c r="A109" s="479"/>
      <c r="B109" s="657" t="s">
        <v>242</v>
      </c>
      <c r="C109" s="659" t="str">
        <f>+'2. PAI 2025'!C40</f>
        <v>Formular e implementar el Plan Estratégico de Talento Humano</v>
      </c>
      <c r="D109" s="502">
        <v>1</v>
      </c>
      <c r="E109" s="503" t="s">
        <v>358</v>
      </c>
      <c r="F109" s="534" t="s">
        <v>367</v>
      </c>
      <c r="G109" s="504">
        <v>45659</v>
      </c>
      <c r="H109" s="505">
        <v>45688</v>
      </c>
      <c r="I109" s="544" t="s">
        <v>356</v>
      </c>
    </row>
    <row r="110" spans="1:9" ht="26" x14ac:dyDescent="0.2">
      <c r="A110" s="479"/>
      <c r="B110" s="657"/>
      <c r="C110" s="659"/>
      <c r="D110" s="490">
        <v>2</v>
      </c>
      <c r="E110" s="483" t="s">
        <v>267</v>
      </c>
      <c r="F110" s="530" t="s">
        <v>368</v>
      </c>
      <c r="G110" s="457">
        <v>45689</v>
      </c>
      <c r="H110" s="457">
        <v>45838</v>
      </c>
      <c r="I110" s="538" t="s">
        <v>356</v>
      </c>
    </row>
    <row r="111" spans="1:9" ht="26" x14ac:dyDescent="0.2">
      <c r="A111" s="479"/>
      <c r="B111" s="658"/>
      <c r="C111" s="660"/>
      <c r="D111" s="490">
        <v>3</v>
      </c>
      <c r="E111" s="483" t="s">
        <v>267</v>
      </c>
      <c r="F111" s="530" t="s">
        <v>369</v>
      </c>
      <c r="G111" s="501">
        <v>45839</v>
      </c>
      <c r="H111" s="501">
        <v>46022</v>
      </c>
      <c r="I111" s="538" t="s">
        <v>356</v>
      </c>
    </row>
    <row r="112" spans="1:9" ht="26" x14ac:dyDescent="0.2">
      <c r="B112" s="661" t="s">
        <v>245</v>
      </c>
      <c r="C112" s="662" t="str">
        <f>+'2. PAI 2025'!C41</f>
        <v>Formular e implementar el Plan Institucional de Capacitación</v>
      </c>
      <c r="D112" s="506">
        <v>1</v>
      </c>
      <c r="E112" s="483" t="s">
        <v>358</v>
      </c>
      <c r="F112" s="530" t="s">
        <v>370</v>
      </c>
      <c r="G112" s="492">
        <v>45659</v>
      </c>
      <c r="H112" s="467">
        <v>45688</v>
      </c>
      <c r="I112" s="538" t="s">
        <v>356</v>
      </c>
    </row>
    <row r="113" spans="1:9" ht="26" x14ac:dyDescent="0.2">
      <c r="B113" s="643"/>
      <c r="C113" s="663"/>
      <c r="D113" s="506">
        <v>2</v>
      </c>
      <c r="E113" s="483" t="s">
        <v>267</v>
      </c>
      <c r="F113" s="530" t="s">
        <v>371</v>
      </c>
      <c r="G113" s="457">
        <v>45689</v>
      </c>
      <c r="H113" s="457">
        <v>45838</v>
      </c>
      <c r="I113" s="538" t="s">
        <v>356</v>
      </c>
    </row>
    <row r="114" spans="1:9" ht="26" x14ac:dyDescent="0.2">
      <c r="B114" s="643"/>
      <c r="C114" s="663"/>
      <c r="D114" s="506">
        <v>3</v>
      </c>
      <c r="E114" s="483" t="s">
        <v>267</v>
      </c>
      <c r="F114" s="530" t="s">
        <v>372</v>
      </c>
      <c r="G114" s="501">
        <v>45839</v>
      </c>
      <c r="H114" s="501">
        <v>46022</v>
      </c>
      <c r="I114" s="538" t="s">
        <v>356</v>
      </c>
    </row>
    <row r="115" spans="1:9" ht="26" x14ac:dyDescent="0.2">
      <c r="A115" s="479"/>
      <c r="B115" s="654" t="s">
        <v>248</v>
      </c>
      <c r="C115" s="655" t="str">
        <f>+'2. PAI 2025'!C42</f>
        <v xml:space="preserve">Formular e implementar el Plan Institucional de Bienestar Social e Incentivos </v>
      </c>
      <c r="D115" s="507">
        <v>1</v>
      </c>
      <c r="E115" s="483" t="s">
        <v>358</v>
      </c>
      <c r="F115" s="530" t="s">
        <v>373</v>
      </c>
      <c r="G115" s="492">
        <v>45659</v>
      </c>
      <c r="H115" s="467">
        <v>45688</v>
      </c>
      <c r="I115" s="538" t="s">
        <v>356</v>
      </c>
    </row>
    <row r="116" spans="1:9" ht="26" x14ac:dyDescent="0.2">
      <c r="A116" s="479"/>
      <c r="B116" s="654"/>
      <c r="C116" s="655"/>
      <c r="D116" s="507">
        <v>2</v>
      </c>
      <c r="E116" s="483" t="s">
        <v>267</v>
      </c>
      <c r="F116" s="530" t="s">
        <v>374</v>
      </c>
      <c r="G116" s="457">
        <v>45689</v>
      </c>
      <c r="H116" s="457">
        <v>45838</v>
      </c>
      <c r="I116" s="538" t="s">
        <v>356</v>
      </c>
    </row>
    <row r="117" spans="1:9" ht="26" x14ac:dyDescent="0.2">
      <c r="A117" s="479"/>
      <c r="B117" s="654"/>
      <c r="C117" s="655"/>
      <c r="D117" s="507">
        <v>3</v>
      </c>
      <c r="E117" s="483" t="s">
        <v>267</v>
      </c>
      <c r="F117" s="530" t="s">
        <v>375</v>
      </c>
      <c r="G117" s="501">
        <v>45839</v>
      </c>
      <c r="H117" s="501">
        <v>46022</v>
      </c>
      <c r="I117" s="538" t="s">
        <v>356</v>
      </c>
    </row>
    <row r="118" spans="1:9" ht="26" x14ac:dyDescent="0.2">
      <c r="A118" s="479"/>
      <c r="B118" s="654" t="s">
        <v>251</v>
      </c>
      <c r="C118" s="655" t="str">
        <f>+'2. PAI 2025'!C43</f>
        <v>Formular e implementar el Plan Anual en Seguridad y Salud en el Trabajo</v>
      </c>
      <c r="D118" s="507">
        <v>1</v>
      </c>
      <c r="E118" s="483" t="s">
        <v>358</v>
      </c>
      <c r="F118" s="530" t="s">
        <v>376</v>
      </c>
      <c r="G118" s="492">
        <v>45659</v>
      </c>
      <c r="H118" s="467">
        <v>45688</v>
      </c>
      <c r="I118" s="538" t="s">
        <v>356</v>
      </c>
    </row>
    <row r="119" spans="1:9" ht="26" x14ac:dyDescent="0.2">
      <c r="A119" s="479"/>
      <c r="B119" s="654"/>
      <c r="C119" s="655"/>
      <c r="D119" s="507">
        <v>2</v>
      </c>
      <c r="E119" s="483" t="s">
        <v>267</v>
      </c>
      <c r="F119" s="530" t="s">
        <v>377</v>
      </c>
      <c r="G119" s="492">
        <v>45689</v>
      </c>
      <c r="H119" s="457">
        <v>45838</v>
      </c>
      <c r="I119" s="538" t="s">
        <v>356</v>
      </c>
    </row>
    <row r="120" spans="1:9" ht="26" x14ac:dyDescent="0.2">
      <c r="A120" s="479"/>
      <c r="B120" s="654"/>
      <c r="C120" s="655"/>
      <c r="D120" s="507">
        <v>3</v>
      </c>
      <c r="E120" s="483" t="s">
        <v>267</v>
      </c>
      <c r="F120" s="530" t="s">
        <v>378</v>
      </c>
      <c r="G120" s="492">
        <v>45689</v>
      </c>
      <c r="H120" s="492">
        <v>45940</v>
      </c>
      <c r="I120" s="538" t="s">
        <v>356</v>
      </c>
    </row>
    <row r="121" spans="1:9" ht="26" x14ac:dyDescent="0.2">
      <c r="A121" s="479"/>
      <c r="B121" s="654"/>
      <c r="C121" s="655"/>
      <c r="D121" s="507">
        <v>4</v>
      </c>
      <c r="E121" s="483" t="s">
        <v>267</v>
      </c>
      <c r="F121" s="530" t="s">
        <v>379</v>
      </c>
      <c r="G121" s="492">
        <v>45839</v>
      </c>
      <c r="H121" s="467">
        <v>46022</v>
      </c>
      <c r="I121" s="538" t="s">
        <v>356</v>
      </c>
    </row>
    <row r="122" spans="1:9" ht="26" x14ac:dyDescent="0.2">
      <c r="A122" s="479"/>
      <c r="B122" s="654" t="s">
        <v>254</v>
      </c>
      <c r="C122" s="655" t="str">
        <f>+'2. PAI 2025'!C44</f>
        <v xml:space="preserve">Implementar la Política de Gestión del Conocimiento </v>
      </c>
      <c r="D122" s="507">
        <v>1</v>
      </c>
      <c r="E122" s="483" t="s">
        <v>330</v>
      </c>
      <c r="F122" s="530" t="s">
        <v>380</v>
      </c>
      <c r="G122" s="492">
        <v>45659</v>
      </c>
      <c r="H122" s="467">
        <v>45688</v>
      </c>
      <c r="I122" s="538" t="s">
        <v>356</v>
      </c>
    </row>
    <row r="123" spans="1:9" ht="26" x14ac:dyDescent="0.2">
      <c r="A123" s="479"/>
      <c r="B123" s="654"/>
      <c r="C123" s="655"/>
      <c r="D123" s="507">
        <v>2</v>
      </c>
      <c r="E123" s="483" t="s">
        <v>267</v>
      </c>
      <c r="F123" s="530" t="s">
        <v>381</v>
      </c>
      <c r="G123" s="492">
        <v>45689</v>
      </c>
      <c r="H123" s="457">
        <v>45838</v>
      </c>
      <c r="I123" s="538" t="s">
        <v>356</v>
      </c>
    </row>
    <row r="124" spans="1:9" ht="26" x14ac:dyDescent="0.2">
      <c r="A124" s="479"/>
      <c r="B124" s="654"/>
      <c r="C124" s="655"/>
      <c r="D124" s="507">
        <v>3</v>
      </c>
      <c r="E124" s="483" t="s">
        <v>267</v>
      </c>
      <c r="F124" s="530" t="s">
        <v>382</v>
      </c>
      <c r="G124" s="492">
        <v>45839</v>
      </c>
      <c r="H124" s="467">
        <v>46022</v>
      </c>
      <c r="I124" s="538" t="s">
        <v>356</v>
      </c>
    </row>
    <row r="125" spans="1:9" ht="39" x14ac:dyDescent="0.2">
      <c r="B125" s="643" t="s">
        <v>258</v>
      </c>
      <c r="C125" s="646" t="str">
        <f>+'2. PAI 2025'!C45</f>
        <v>Seguimiento a la implementación del Plan de Acción de la Política de Prevención del Daño Antijurídico de la Agencia</v>
      </c>
      <c r="D125" s="455">
        <v>1</v>
      </c>
      <c r="E125" s="498" t="s">
        <v>267</v>
      </c>
      <c r="F125" s="519" t="s">
        <v>260</v>
      </c>
      <c r="G125" s="457">
        <v>45659</v>
      </c>
      <c r="H125" s="457">
        <v>45838</v>
      </c>
      <c r="I125" s="538" t="s">
        <v>356</v>
      </c>
    </row>
    <row r="126" spans="1:9" ht="39" x14ac:dyDescent="0.2">
      <c r="B126" s="644"/>
      <c r="C126" s="647"/>
      <c r="D126" s="455">
        <v>2</v>
      </c>
      <c r="E126" s="498" t="s">
        <v>267</v>
      </c>
      <c r="F126" s="519" t="s">
        <v>260</v>
      </c>
      <c r="G126" s="457">
        <v>45839</v>
      </c>
      <c r="H126" s="457">
        <v>46022</v>
      </c>
      <c r="I126" s="538" t="s">
        <v>356</v>
      </c>
    </row>
    <row r="127" spans="1:9" ht="39" x14ac:dyDescent="0.2">
      <c r="B127" s="642" t="s">
        <v>264</v>
      </c>
      <c r="C127" s="645" t="str">
        <f>+'2. PAI 2025'!C46</f>
        <v>Monitorear  con oportunidad las PQRSD de la Agencia.</v>
      </c>
      <c r="D127" s="455">
        <v>1</v>
      </c>
      <c r="E127" s="498" t="s">
        <v>267</v>
      </c>
      <c r="F127" s="519" t="s">
        <v>383</v>
      </c>
      <c r="G127" s="457">
        <v>45658</v>
      </c>
      <c r="H127" s="457">
        <v>45747</v>
      </c>
      <c r="I127" s="538" t="s">
        <v>356</v>
      </c>
    </row>
    <row r="128" spans="1:9" ht="39" x14ac:dyDescent="0.2">
      <c r="B128" s="643"/>
      <c r="C128" s="646"/>
      <c r="D128" s="455">
        <v>2</v>
      </c>
      <c r="E128" s="498" t="s">
        <v>267</v>
      </c>
      <c r="F128" s="519" t="s">
        <v>384</v>
      </c>
      <c r="G128" s="457">
        <v>45748</v>
      </c>
      <c r="H128" s="457">
        <v>45838</v>
      </c>
      <c r="I128" s="538" t="s">
        <v>356</v>
      </c>
    </row>
    <row r="129" spans="2:9" ht="39" x14ac:dyDescent="0.2">
      <c r="B129" s="643"/>
      <c r="C129" s="646"/>
      <c r="D129" s="455">
        <v>3</v>
      </c>
      <c r="E129" s="498" t="s">
        <v>267</v>
      </c>
      <c r="F129" s="519" t="s">
        <v>385</v>
      </c>
      <c r="G129" s="457">
        <v>45839</v>
      </c>
      <c r="H129" s="457">
        <v>45930</v>
      </c>
      <c r="I129" s="538" t="s">
        <v>356</v>
      </c>
    </row>
    <row r="130" spans="2:9" ht="40" thickBot="1" x14ac:dyDescent="0.25">
      <c r="B130" s="648"/>
      <c r="C130" s="649"/>
      <c r="D130" s="458">
        <v>4</v>
      </c>
      <c r="E130" s="508" t="s">
        <v>267</v>
      </c>
      <c r="F130" s="520" t="s">
        <v>386</v>
      </c>
      <c r="G130" s="460">
        <v>45931</v>
      </c>
      <c r="H130" s="460">
        <v>46022</v>
      </c>
      <c r="I130" s="539" t="s">
        <v>356</v>
      </c>
    </row>
    <row r="131" spans="2:9" ht="13" x14ac:dyDescent="0.2">
      <c r="B131" s="652" t="s">
        <v>387</v>
      </c>
      <c r="C131" s="653" t="s">
        <v>388</v>
      </c>
      <c r="D131" s="454">
        <v>1</v>
      </c>
      <c r="E131" s="461" t="s">
        <v>300</v>
      </c>
      <c r="F131" s="521" t="s">
        <v>389</v>
      </c>
      <c r="G131" s="462">
        <v>45705</v>
      </c>
      <c r="H131" s="462">
        <v>45838</v>
      </c>
      <c r="I131" s="537" t="s">
        <v>273</v>
      </c>
    </row>
    <row r="132" spans="2:9" ht="13" x14ac:dyDescent="0.2">
      <c r="B132" s="650"/>
      <c r="C132" s="651"/>
      <c r="D132" s="455">
        <v>2</v>
      </c>
      <c r="E132" s="456" t="s">
        <v>300</v>
      </c>
      <c r="F132" s="519" t="s">
        <v>389</v>
      </c>
      <c r="G132" s="463">
        <v>45839</v>
      </c>
      <c r="H132" s="463">
        <v>45930</v>
      </c>
      <c r="I132" s="538" t="s">
        <v>273</v>
      </c>
    </row>
    <row r="133" spans="2:9" ht="52" x14ac:dyDescent="0.2">
      <c r="B133" s="493" t="s">
        <v>275</v>
      </c>
      <c r="C133" s="473" t="s">
        <v>390</v>
      </c>
      <c r="D133" s="455">
        <v>1</v>
      </c>
      <c r="E133" s="456" t="s">
        <v>300</v>
      </c>
      <c r="F133" s="519" t="s">
        <v>391</v>
      </c>
      <c r="G133" s="463">
        <v>45839</v>
      </c>
      <c r="H133" s="463">
        <v>46006</v>
      </c>
      <c r="I133" s="538" t="s">
        <v>273</v>
      </c>
    </row>
    <row r="134" spans="2:9" ht="26" x14ac:dyDescent="0.2">
      <c r="B134" s="642" t="s">
        <v>276</v>
      </c>
      <c r="C134" s="645" t="s">
        <v>392</v>
      </c>
      <c r="D134" s="455">
        <v>1</v>
      </c>
      <c r="E134" s="456" t="s">
        <v>300</v>
      </c>
      <c r="F134" s="519" t="s">
        <v>393</v>
      </c>
      <c r="G134" s="463">
        <v>45748</v>
      </c>
      <c r="H134" s="463">
        <v>45838</v>
      </c>
      <c r="I134" s="538" t="s">
        <v>273</v>
      </c>
    </row>
    <row r="135" spans="2:9" ht="26" x14ac:dyDescent="0.2">
      <c r="B135" s="643"/>
      <c r="C135" s="646"/>
      <c r="D135" s="455">
        <v>2</v>
      </c>
      <c r="E135" s="456" t="s">
        <v>300</v>
      </c>
      <c r="F135" s="519" t="s">
        <v>393</v>
      </c>
      <c r="G135" s="463">
        <v>45839</v>
      </c>
      <c r="H135" s="463">
        <v>45930</v>
      </c>
      <c r="I135" s="538" t="s">
        <v>273</v>
      </c>
    </row>
    <row r="136" spans="2:9" ht="26" x14ac:dyDescent="0.2">
      <c r="B136" s="644"/>
      <c r="C136" s="647"/>
      <c r="D136" s="455">
        <v>3</v>
      </c>
      <c r="E136" s="456" t="s">
        <v>300</v>
      </c>
      <c r="F136" s="519" t="s">
        <v>394</v>
      </c>
      <c r="G136" s="463">
        <v>45931</v>
      </c>
      <c r="H136" s="463">
        <v>46006</v>
      </c>
      <c r="I136" s="538" t="s">
        <v>273</v>
      </c>
    </row>
    <row r="137" spans="2:9" ht="25.5" customHeight="1" x14ac:dyDescent="0.2">
      <c r="B137" s="642" t="s">
        <v>278</v>
      </c>
      <c r="C137" s="645" t="s">
        <v>279</v>
      </c>
      <c r="D137" s="455">
        <v>1</v>
      </c>
      <c r="E137" s="456" t="s">
        <v>300</v>
      </c>
      <c r="F137" s="519" t="s">
        <v>311</v>
      </c>
      <c r="G137" s="463">
        <v>45703</v>
      </c>
      <c r="H137" s="463">
        <v>45747</v>
      </c>
      <c r="I137" s="538" t="s">
        <v>273</v>
      </c>
    </row>
    <row r="138" spans="2:9" ht="25.5" customHeight="1" x14ac:dyDescent="0.2">
      <c r="B138" s="643"/>
      <c r="C138" s="646"/>
      <c r="D138" s="455">
        <v>2</v>
      </c>
      <c r="E138" s="456" t="s">
        <v>300</v>
      </c>
      <c r="F138" s="519" t="s">
        <v>395</v>
      </c>
      <c r="G138" s="463">
        <v>45748</v>
      </c>
      <c r="H138" s="463">
        <v>45838</v>
      </c>
      <c r="I138" s="538" t="s">
        <v>273</v>
      </c>
    </row>
    <row r="139" spans="2:9" ht="25.5" customHeight="1" x14ac:dyDescent="0.2">
      <c r="B139" s="643"/>
      <c r="C139" s="646"/>
      <c r="D139" s="455">
        <v>3</v>
      </c>
      <c r="E139" s="456" t="s">
        <v>300</v>
      </c>
      <c r="F139" s="519" t="s">
        <v>395</v>
      </c>
      <c r="G139" s="463">
        <v>45839</v>
      </c>
      <c r="H139" s="463">
        <v>45930</v>
      </c>
      <c r="I139" s="538" t="s">
        <v>273</v>
      </c>
    </row>
    <row r="140" spans="2:9" ht="25.5" customHeight="1" x14ac:dyDescent="0.2">
      <c r="B140" s="644"/>
      <c r="C140" s="647"/>
      <c r="D140" s="455">
        <v>4</v>
      </c>
      <c r="E140" s="456" t="s">
        <v>300</v>
      </c>
      <c r="F140" s="519" t="s">
        <v>395</v>
      </c>
      <c r="G140" s="463">
        <v>45931</v>
      </c>
      <c r="H140" s="463">
        <v>46006</v>
      </c>
      <c r="I140" s="538" t="s">
        <v>273</v>
      </c>
    </row>
    <row r="141" spans="2:9" ht="39" x14ac:dyDescent="0.2">
      <c r="B141" s="650" t="s">
        <v>283</v>
      </c>
      <c r="C141" s="651" t="s">
        <v>284</v>
      </c>
      <c r="D141" s="455">
        <v>1</v>
      </c>
      <c r="E141" s="456" t="s">
        <v>300</v>
      </c>
      <c r="F141" s="519" t="s">
        <v>285</v>
      </c>
      <c r="G141" s="463">
        <v>45703</v>
      </c>
      <c r="H141" s="463">
        <v>45747</v>
      </c>
      <c r="I141" s="538" t="s">
        <v>273</v>
      </c>
    </row>
    <row r="142" spans="2:9" ht="39" x14ac:dyDescent="0.2">
      <c r="B142" s="650"/>
      <c r="C142" s="651"/>
      <c r="D142" s="455">
        <v>2</v>
      </c>
      <c r="E142" s="456" t="s">
        <v>300</v>
      </c>
      <c r="F142" s="519" t="s">
        <v>285</v>
      </c>
      <c r="G142" s="463">
        <v>45748</v>
      </c>
      <c r="H142" s="463">
        <v>45838</v>
      </c>
      <c r="I142" s="538" t="s">
        <v>273</v>
      </c>
    </row>
    <row r="143" spans="2:9" ht="39" x14ac:dyDescent="0.2">
      <c r="B143" s="650"/>
      <c r="C143" s="651"/>
      <c r="D143" s="455">
        <v>3</v>
      </c>
      <c r="E143" s="456" t="s">
        <v>300</v>
      </c>
      <c r="F143" s="519" t="s">
        <v>285</v>
      </c>
      <c r="G143" s="463">
        <v>45839</v>
      </c>
      <c r="H143" s="463">
        <v>45930</v>
      </c>
      <c r="I143" s="538" t="s">
        <v>273</v>
      </c>
    </row>
    <row r="144" spans="2:9" ht="39" x14ac:dyDescent="0.2">
      <c r="B144" s="650"/>
      <c r="C144" s="651"/>
      <c r="D144" s="455">
        <v>4</v>
      </c>
      <c r="E144" s="456" t="s">
        <v>300</v>
      </c>
      <c r="F144" s="519" t="s">
        <v>285</v>
      </c>
      <c r="G144" s="463">
        <v>45931</v>
      </c>
      <c r="H144" s="463">
        <v>46006</v>
      </c>
      <c r="I144" s="538" t="s">
        <v>273</v>
      </c>
    </row>
    <row r="145" spans="2:9" ht="32.25" customHeight="1" x14ac:dyDescent="0.2">
      <c r="B145" s="642" t="s">
        <v>287</v>
      </c>
      <c r="C145" s="645" t="s">
        <v>288</v>
      </c>
      <c r="D145" s="455">
        <v>1</v>
      </c>
      <c r="E145" s="456" t="s">
        <v>300</v>
      </c>
      <c r="F145" s="519" t="s">
        <v>396</v>
      </c>
      <c r="G145" s="463">
        <v>45658</v>
      </c>
      <c r="H145" s="463">
        <v>45746</v>
      </c>
      <c r="I145" s="538" t="s">
        <v>273</v>
      </c>
    </row>
    <row r="146" spans="2:9" ht="32.25" customHeight="1" x14ac:dyDescent="0.2">
      <c r="B146" s="643"/>
      <c r="C146" s="646"/>
      <c r="D146" s="455">
        <v>2</v>
      </c>
      <c r="E146" s="456" t="s">
        <v>300</v>
      </c>
      <c r="F146" s="519" t="s">
        <v>397</v>
      </c>
      <c r="G146" s="463">
        <v>45748</v>
      </c>
      <c r="H146" s="463">
        <v>45838</v>
      </c>
      <c r="I146" s="538" t="s">
        <v>273</v>
      </c>
    </row>
    <row r="147" spans="2:9" ht="32.25" customHeight="1" x14ac:dyDescent="0.2">
      <c r="B147" s="643"/>
      <c r="C147" s="646"/>
      <c r="D147" s="455">
        <v>3</v>
      </c>
      <c r="E147" s="456" t="s">
        <v>300</v>
      </c>
      <c r="F147" s="519" t="s">
        <v>397</v>
      </c>
      <c r="G147" s="463">
        <v>45839</v>
      </c>
      <c r="H147" s="463">
        <v>45930</v>
      </c>
      <c r="I147" s="538" t="s">
        <v>273</v>
      </c>
    </row>
    <row r="148" spans="2:9" ht="32.25" customHeight="1" x14ac:dyDescent="0.2">
      <c r="B148" s="644"/>
      <c r="C148" s="647"/>
      <c r="D148" s="455">
        <v>4</v>
      </c>
      <c r="E148" s="456" t="s">
        <v>300</v>
      </c>
      <c r="F148" s="519" t="s">
        <v>397</v>
      </c>
      <c r="G148" s="463">
        <v>45931</v>
      </c>
      <c r="H148" s="463">
        <v>46006</v>
      </c>
      <c r="I148" s="538" t="s">
        <v>273</v>
      </c>
    </row>
    <row r="149" spans="2:9" ht="32.25" customHeight="1" x14ac:dyDescent="0.2">
      <c r="B149" s="642" t="s">
        <v>290</v>
      </c>
      <c r="C149" s="645" t="s">
        <v>291</v>
      </c>
      <c r="D149" s="455">
        <v>1</v>
      </c>
      <c r="E149" s="456" t="s">
        <v>300</v>
      </c>
      <c r="F149" s="519" t="s">
        <v>398</v>
      </c>
      <c r="G149" s="463">
        <v>45658</v>
      </c>
      <c r="H149" s="463">
        <v>45746</v>
      </c>
      <c r="I149" s="538" t="s">
        <v>273</v>
      </c>
    </row>
    <row r="150" spans="2:9" ht="32.25" customHeight="1" x14ac:dyDescent="0.2">
      <c r="B150" s="643"/>
      <c r="C150" s="646"/>
      <c r="D150" s="455">
        <v>2</v>
      </c>
      <c r="E150" s="456" t="s">
        <v>300</v>
      </c>
      <c r="F150" s="519" t="s">
        <v>397</v>
      </c>
      <c r="G150" s="463">
        <v>45748</v>
      </c>
      <c r="H150" s="463">
        <v>45838</v>
      </c>
      <c r="I150" s="538" t="s">
        <v>273</v>
      </c>
    </row>
    <row r="151" spans="2:9" ht="32.25" customHeight="1" x14ac:dyDescent="0.2">
      <c r="B151" s="643"/>
      <c r="C151" s="646"/>
      <c r="D151" s="455">
        <v>3</v>
      </c>
      <c r="E151" s="456" t="s">
        <v>300</v>
      </c>
      <c r="F151" s="519" t="s">
        <v>397</v>
      </c>
      <c r="G151" s="463">
        <v>45839</v>
      </c>
      <c r="H151" s="463">
        <v>45930</v>
      </c>
      <c r="I151" s="538" t="s">
        <v>273</v>
      </c>
    </row>
    <row r="152" spans="2:9" ht="32.25" customHeight="1" x14ac:dyDescent="0.2">
      <c r="B152" s="644"/>
      <c r="C152" s="647"/>
      <c r="D152" s="455">
        <v>4</v>
      </c>
      <c r="E152" s="456" t="s">
        <v>300</v>
      </c>
      <c r="F152" s="519" t="s">
        <v>397</v>
      </c>
      <c r="G152" s="463">
        <v>45931</v>
      </c>
      <c r="H152" s="463">
        <v>46006</v>
      </c>
      <c r="I152" s="538" t="s">
        <v>273</v>
      </c>
    </row>
    <row r="153" spans="2:9" ht="32.25" customHeight="1" x14ac:dyDescent="0.2">
      <c r="B153" s="642" t="s">
        <v>292</v>
      </c>
      <c r="C153" s="645" t="s">
        <v>293</v>
      </c>
      <c r="D153" s="455">
        <v>1</v>
      </c>
      <c r="E153" s="456" t="s">
        <v>300</v>
      </c>
      <c r="F153" s="519" t="s">
        <v>399</v>
      </c>
      <c r="G153" s="463">
        <v>45658</v>
      </c>
      <c r="H153" s="463">
        <v>45746</v>
      </c>
      <c r="I153" s="538" t="s">
        <v>273</v>
      </c>
    </row>
    <row r="154" spans="2:9" ht="32.25" customHeight="1" x14ac:dyDescent="0.2">
      <c r="B154" s="643"/>
      <c r="C154" s="646"/>
      <c r="D154" s="455">
        <v>2</v>
      </c>
      <c r="E154" s="456" t="s">
        <v>300</v>
      </c>
      <c r="F154" s="519" t="s">
        <v>397</v>
      </c>
      <c r="G154" s="463">
        <v>45748</v>
      </c>
      <c r="H154" s="463">
        <v>45838</v>
      </c>
      <c r="I154" s="538" t="s">
        <v>273</v>
      </c>
    </row>
    <row r="155" spans="2:9" ht="32.25" customHeight="1" x14ac:dyDescent="0.2">
      <c r="B155" s="643"/>
      <c r="C155" s="646"/>
      <c r="D155" s="455">
        <v>3</v>
      </c>
      <c r="E155" s="456" t="s">
        <v>300</v>
      </c>
      <c r="F155" s="519" t="s">
        <v>397</v>
      </c>
      <c r="G155" s="463">
        <v>45839</v>
      </c>
      <c r="H155" s="463">
        <v>45930</v>
      </c>
      <c r="I155" s="538" t="s">
        <v>273</v>
      </c>
    </row>
    <row r="156" spans="2:9" ht="32.25" customHeight="1" thickBot="1" x14ac:dyDescent="0.25">
      <c r="B156" s="648"/>
      <c r="C156" s="649"/>
      <c r="D156" s="458">
        <v>4</v>
      </c>
      <c r="E156" s="459" t="s">
        <v>300</v>
      </c>
      <c r="F156" s="520" t="s">
        <v>397</v>
      </c>
      <c r="G156" s="464">
        <v>45931</v>
      </c>
      <c r="H156" s="464">
        <v>46006</v>
      </c>
      <c r="I156" s="539" t="s">
        <v>273</v>
      </c>
    </row>
  </sheetData>
  <mergeCells count="76">
    <mergeCell ref="B60:B67"/>
    <mergeCell ref="C60:C67"/>
    <mergeCell ref="B68:B69"/>
    <mergeCell ref="B36:B42"/>
    <mergeCell ref="B44:B51"/>
    <mergeCell ref="B52:B55"/>
    <mergeCell ref="B56:B59"/>
    <mergeCell ref="C56:C59"/>
    <mergeCell ref="C68:C69"/>
    <mergeCell ref="D1:E1"/>
    <mergeCell ref="D2:E2"/>
    <mergeCell ref="C36:C42"/>
    <mergeCell ref="C44:C51"/>
    <mergeCell ref="C52:C55"/>
    <mergeCell ref="B3:B7"/>
    <mergeCell ref="C3:C7"/>
    <mergeCell ref="B24:B35"/>
    <mergeCell ref="C24:C35"/>
    <mergeCell ref="B8:B12"/>
    <mergeCell ref="C8:C12"/>
    <mergeCell ref="B22:B23"/>
    <mergeCell ref="C22:C23"/>
    <mergeCell ref="C13:C15"/>
    <mergeCell ref="B13:B15"/>
    <mergeCell ref="B16:B19"/>
    <mergeCell ref="C16:C19"/>
    <mergeCell ref="B71:B72"/>
    <mergeCell ref="C71:C72"/>
    <mergeCell ref="B99:B100"/>
    <mergeCell ref="C99:C100"/>
    <mergeCell ref="C74:C86"/>
    <mergeCell ref="B74:B86"/>
    <mergeCell ref="B87:B88"/>
    <mergeCell ref="C87:C88"/>
    <mergeCell ref="B89:B90"/>
    <mergeCell ref="C89:C90"/>
    <mergeCell ref="C93:C94"/>
    <mergeCell ref="B93:B94"/>
    <mergeCell ref="B96:B97"/>
    <mergeCell ref="C96:C97"/>
    <mergeCell ref="D99:D100"/>
    <mergeCell ref="E99:E100"/>
    <mergeCell ref="B101:B103"/>
    <mergeCell ref="C101:C103"/>
    <mergeCell ref="B104:B106"/>
    <mergeCell ref="C104:C106"/>
    <mergeCell ref="B107:B108"/>
    <mergeCell ref="C107:C108"/>
    <mergeCell ref="B109:B111"/>
    <mergeCell ref="C109:C111"/>
    <mergeCell ref="B112:B114"/>
    <mergeCell ref="C112:C114"/>
    <mergeCell ref="B115:B117"/>
    <mergeCell ref="C115:C117"/>
    <mergeCell ref="B118:B121"/>
    <mergeCell ref="C118:C121"/>
    <mergeCell ref="B122:B124"/>
    <mergeCell ref="C122:C124"/>
    <mergeCell ref="B125:B126"/>
    <mergeCell ref="C125:C126"/>
    <mergeCell ref="B127:B130"/>
    <mergeCell ref="C127:C130"/>
    <mergeCell ref="B131:B132"/>
    <mergeCell ref="C131:C132"/>
    <mergeCell ref="B134:B136"/>
    <mergeCell ref="C134:C136"/>
    <mergeCell ref="B137:B140"/>
    <mergeCell ref="C137:C140"/>
    <mergeCell ref="B141:B144"/>
    <mergeCell ref="C141:C144"/>
    <mergeCell ref="B145:B148"/>
    <mergeCell ref="C145:C148"/>
    <mergeCell ref="B149:B152"/>
    <mergeCell ref="C149:C152"/>
    <mergeCell ref="B153:B156"/>
    <mergeCell ref="C153:C156"/>
  </mergeCells>
  <phoneticPr fontId="25" type="noConversion"/>
  <dataValidations count="3">
    <dataValidation type="date" allowBlank="1" showInputMessage="1" showErrorMessage="1" promptTitle="VALIDAR RANGO DE FECHA" prompt="Por favor seleccione una fecha entre el 15/01/2025 y el 31/12/2025" sqref="H121:H130 H3:H69 H104:H119 H95:H98" xr:uid="{8B52FC2B-4424-42FC-86FF-AB8B8F619EA2}">
      <formula1>45672</formula1>
      <formula2>46022</formula2>
    </dataValidation>
    <dataValidation type="date" allowBlank="1" showInputMessage="1" showErrorMessage="1" promptTitle="VALIDAR RANGO DE FECHA" prompt="Por favor seleccione una fecha entre el 01/01/2025 y el 15/12/2025" sqref="G104:G119 G3:G69 H93:H94 G121:G130 G93:G98" xr:uid="{4110E356-6B59-463A-A92B-1859C9A7CEF9}">
      <formula1>45658</formula1>
      <formula2>46006</formula2>
    </dataValidation>
    <dataValidation type="list" allowBlank="1" showInputMessage="1" showErrorMessage="1" sqref="E108 E102:E103 E121 E119 E116:E117 E113:E114 E110:E111 E105:E106 E123:E130" xr:uid="{1E156120-0C6D-4625-800B-C6D33653E036}">
      <formula1>INDIRECT(#REF!)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3EF9A-A77B-4531-81C9-39C6DFE772ED}">
  <dimension ref="A2:D40"/>
  <sheetViews>
    <sheetView topLeftCell="A10" workbookViewId="0">
      <selection activeCell="B34" sqref="B34"/>
    </sheetView>
  </sheetViews>
  <sheetFormatPr baseColWidth="10" defaultColWidth="11.5" defaultRowHeight="13" x14ac:dyDescent="0.15"/>
  <cols>
    <col min="1" max="1" width="11.5" style="411"/>
    <col min="2" max="2" width="53.1640625" style="411" customWidth="1"/>
    <col min="3" max="3" width="42.1640625" style="413" customWidth="1"/>
    <col min="4" max="4" width="64.1640625" style="413" customWidth="1"/>
    <col min="5" max="16384" width="11.5" style="411"/>
  </cols>
  <sheetData>
    <row r="2" spans="2:2" x14ac:dyDescent="0.15">
      <c r="B2" s="412" t="s">
        <v>400</v>
      </c>
    </row>
    <row r="3" spans="2:2" x14ac:dyDescent="0.15">
      <c r="B3" s="412" t="s">
        <v>262</v>
      </c>
    </row>
    <row r="4" spans="2:2" x14ac:dyDescent="0.15">
      <c r="B4" s="412" t="s">
        <v>401</v>
      </c>
    </row>
    <row r="5" spans="2:2" x14ac:dyDescent="0.15">
      <c r="B5" s="412" t="s">
        <v>135</v>
      </c>
    </row>
    <row r="6" spans="2:2" x14ac:dyDescent="0.15">
      <c r="B6" s="412" t="s">
        <v>229</v>
      </c>
    </row>
    <row r="7" spans="2:2" x14ac:dyDescent="0.15">
      <c r="B7" s="412" t="s">
        <v>257</v>
      </c>
    </row>
    <row r="8" spans="2:2" x14ac:dyDescent="0.15">
      <c r="B8" s="412" t="s">
        <v>237</v>
      </c>
    </row>
    <row r="9" spans="2:2" x14ac:dyDescent="0.15">
      <c r="B9" s="412" t="s">
        <v>269</v>
      </c>
    </row>
    <row r="10" spans="2:2" x14ac:dyDescent="0.15">
      <c r="B10" s="412" t="s">
        <v>272</v>
      </c>
    </row>
    <row r="11" spans="2:2" x14ac:dyDescent="0.15">
      <c r="B11" s="412" t="s">
        <v>156</v>
      </c>
    </row>
    <row r="12" spans="2:2" x14ac:dyDescent="0.15">
      <c r="B12" s="412" t="s">
        <v>402</v>
      </c>
    </row>
    <row r="13" spans="2:2" x14ac:dyDescent="0.15">
      <c r="B13" s="412" t="s">
        <v>123</v>
      </c>
    </row>
    <row r="14" spans="2:2" x14ac:dyDescent="0.15">
      <c r="B14" s="412" t="s">
        <v>403</v>
      </c>
    </row>
    <row r="15" spans="2:2" x14ac:dyDescent="0.15">
      <c r="B15" s="412" t="s">
        <v>139</v>
      </c>
    </row>
    <row r="16" spans="2:2" x14ac:dyDescent="0.15">
      <c r="B16" s="412" t="s">
        <v>404</v>
      </c>
    </row>
    <row r="17" spans="2:2" x14ac:dyDescent="0.15">
      <c r="B17" s="412" t="s">
        <v>405</v>
      </c>
    </row>
    <row r="18" spans="2:2" x14ac:dyDescent="0.15">
      <c r="B18" s="412" t="s">
        <v>112</v>
      </c>
    </row>
    <row r="19" spans="2:2" x14ac:dyDescent="0.15">
      <c r="B19" s="412" t="s">
        <v>218</v>
      </c>
    </row>
    <row r="20" spans="2:2" x14ac:dyDescent="0.15">
      <c r="B20" s="412" t="s">
        <v>144</v>
      </c>
    </row>
    <row r="22" spans="2:2" x14ac:dyDescent="0.15">
      <c r="B22" s="411" t="s">
        <v>406</v>
      </c>
    </row>
    <row r="23" spans="2:2" x14ac:dyDescent="0.15">
      <c r="B23" s="411" t="s">
        <v>216</v>
      </c>
    </row>
    <row r="24" spans="2:2" x14ac:dyDescent="0.15">
      <c r="B24" s="411" t="s">
        <v>172</v>
      </c>
    </row>
    <row r="25" spans="2:2" x14ac:dyDescent="0.15">
      <c r="B25" s="411" t="s">
        <v>122</v>
      </c>
    </row>
    <row r="26" spans="2:2" x14ac:dyDescent="0.15">
      <c r="B26" s="411" t="s">
        <v>407</v>
      </c>
    </row>
    <row r="27" spans="2:2" x14ac:dyDescent="0.15">
      <c r="B27" s="411" t="s">
        <v>128</v>
      </c>
    </row>
    <row r="28" spans="2:2" x14ac:dyDescent="0.15">
      <c r="B28" s="411" t="s">
        <v>408</v>
      </c>
    </row>
    <row r="29" spans="2:2" x14ac:dyDescent="0.15">
      <c r="B29" s="411" t="s">
        <v>409</v>
      </c>
    </row>
    <row r="30" spans="2:2" x14ac:dyDescent="0.15">
      <c r="B30" s="411" t="s">
        <v>162</v>
      </c>
    </row>
    <row r="31" spans="2:2" x14ac:dyDescent="0.15">
      <c r="B31" s="411" t="s">
        <v>168</v>
      </c>
    </row>
    <row r="32" spans="2:2" x14ac:dyDescent="0.15">
      <c r="B32" s="411" t="s">
        <v>282</v>
      </c>
    </row>
    <row r="33" spans="1:4" x14ac:dyDescent="0.15">
      <c r="B33" s="411" t="s">
        <v>152</v>
      </c>
    </row>
    <row r="34" spans="1:4" ht="14" thickBot="1" x14ac:dyDescent="0.2">
      <c r="B34" s="411" t="s">
        <v>268</v>
      </c>
    </row>
    <row r="35" spans="1:4" ht="14" x14ac:dyDescent="0.15">
      <c r="A35" s="96" t="s">
        <v>410</v>
      </c>
      <c r="B35" s="405" t="s">
        <v>411</v>
      </c>
      <c r="C35" s="405" t="s">
        <v>412</v>
      </c>
      <c r="D35" s="414" t="s">
        <v>32</v>
      </c>
    </row>
    <row r="36" spans="1:4" ht="140" x14ac:dyDescent="0.15">
      <c r="A36" s="99">
        <f>0+1</f>
        <v>1</v>
      </c>
      <c r="B36" s="406" t="s">
        <v>163</v>
      </c>
      <c r="C36" s="406" t="s">
        <v>146</v>
      </c>
      <c r="D36" s="415" t="s">
        <v>413</v>
      </c>
    </row>
    <row r="37" spans="1:4" ht="112" x14ac:dyDescent="0.15">
      <c r="A37" s="99">
        <v>2</v>
      </c>
      <c r="B37" s="406" t="s">
        <v>194</v>
      </c>
      <c r="C37" s="406" t="s">
        <v>195</v>
      </c>
      <c r="D37" s="415" t="s">
        <v>414</v>
      </c>
    </row>
    <row r="38" spans="1:4" ht="140" x14ac:dyDescent="0.15">
      <c r="A38" s="99">
        <v>3</v>
      </c>
      <c r="B38" s="406" t="s">
        <v>145</v>
      </c>
      <c r="C38" s="406" t="s">
        <v>219</v>
      </c>
      <c r="D38" s="415" t="s">
        <v>415</v>
      </c>
    </row>
    <row r="39" spans="1:4" ht="140" x14ac:dyDescent="0.15">
      <c r="A39" s="99">
        <v>4</v>
      </c>
      <c r="B39" s="406" t="s">
        <v>113</v>
      </c>
      <c r="C39" s="406" t="s">
        <v>114</v>
      </c>
      <c r="D39" s="415" t="s">
        <v>416</v>
      </c>
    </row>
    <row r="40" spans="1:4" ht="98" x14ac:dyDescent="0.15">
      <c r="A40" s="99">
        <v>5</v>
      </c>
      <c r="B40" s="406" t="s">
        <v>129</v>
      </c>
      <c r="C40" s="406" t="s">
        <v>130</v>
      </c>
      <c r="D40" s="415" t="s">
        <v>417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53DE8-7217-4A28-BA5C-6B8BB60D5F97}">
  <sheetPr>
    <tabColor rgb="FF33CC33"/>
  </sheetPr>
  <dimension ref="A1:S42"/>
  <sheetViews>
    <sheetView zoomScale="70" zoomScaleNormal="70" workbookViewId="0">
      <selection activeCell="D24" sqref="D24"/>
    </sheetView>
  </sheetViews>
  <sheetFormatPr baseColWidth="10" defaultColWidth="14.5" defaultRowHeight="15" x14ac:dyDescent="0.2"/>
  <cols>
    <col min="1" max="1" width="4.5" style="58" customWidth="1"/>
    <col min="2" max="2" width="13.5" style="58" customWidth="1"/>
    <col min="3" max="3" width="47.83203125" style="56" customWidth="1"/>
    <col min="4" max="4" width="58.5" style="58" customWidth="1"/>
    <col min="5" max="5" width="12" style="58" customWidth="1"/>
    <col min="6" max="6" width="13" style="58" bestFit="1" customWidth="1"/>
    <col min="7" max="7" width="8.5" style="58" customWidth="1"/>
    <col min="8" max="8" width="7.5" style="58" customWidth="1"/>
    <col min="9" max="9" width="8.5" style="58" customWidth="1"/>
    <col min="10" max="10" width="6.1640625" style="58" customWidth="1"/>
    <col min="11" max="11" width="8" style="58" customWidth="1"/>
    <col min="12" max="12" width="6.83203125" style="58" customWidth="1"/>
    <col min="13" max="13" width="81.5" style="56" customWidth="1"/>
    <col min="14" max="14" width="18.5" style="58" customWidth="1"/>
    <col min="15" max="15" width="18" style="58" customWidth="1"/>
    <col min="16" max="16" width="30.1640625" style="58" customWidth="1"/>
    <col min="17" max="19" width="14.5" style="55"/>
  </cols>
  <sheetData>
    <row r="1" spans="1:16" ht="12.75" customHeight="1" x14ac:dyDescent="0.2">
      <c r="A1" s="721" t="s">
        <v>85</v>
      </c>
      <c r="B1" s="715"/>
      <c r="C1" s="723"/>
      <c r="D1" s="723"/>
      <c r="E1" s="715" t="s">
        <v>86</v>
      </c>
      <c r="F1" s="723"/>
      <c r="G1" s="715" t="s">
        <v>87</v>
      </c>
      <c r="H1" s="723"/>
      <c r="I1" s="723"/>
      <c r="J1" s="723"/>
      <c r="K1" s="723"/>
      <c r="L1" s="723"/>
      <c r="M1" s="723"/>
      <c r="N1" s="714" t="s">
        <v>88</v>
      </c>
      <c r="O1" s="715" t="s">
        <v>80</v>
      </c>
      <c r="P1" s="716"/>
    </row>
    <row r="2" spans="1:16" ht="32.25" customHeight="1" x14ac:dyDescent="0.2">
      <c r="A2" s="722"/>
      <c r="B2" s="59" t="s">
        <v>33</v>
      </c>
      <c r="C2" s="59" t="s">
        <v>418</v>
      </c>
      <c r="D2" s="59" t="s">
        <v>37</v>
      </c>
      <c r="E2" s="59" t="s">
        <v>419</v>
      </c>
      <c r="F2" s="59" t="s">
        <v>420</v>
      </c>
      <c r="G2" s="59" t="s">
        <v>43</v>
      </c>
      <c r="H2" s="59" t="s">
        <v>47</v>
      </c>
      <c r="I2" s="59" t="s">
        <v>49</v>
      </c>
      <c r="J2" s="59" t="s">
        <v>51</v>
      </c>
      <c r="K2" s="59" t="s">
        <v>53</v>
      </c>
      <c r="L2" s="59" t="s">
        <v>421</v>
      </c>
      <c r="M2" s="90" t="s">
        <v>61</v>
      </c>
      <c r="N2" s="714"/>
      <c r="O2" s="59" t="s">
        <v>104</v>
      </c>
      <c r="P2" s="59" t="s">
        <v>105</v>
      </c>
    </row>
    <row r="3" spans="1:16" ht="84" hidden="1" customHeight="1" x14ac:dyDescent="0.2">
      <c r="A3" s="720"/>
      <c r="B3" s="144" t="s">
        <v>120</v>
      </c>
      <c r="C3" s="145" t="s">
        <v>422</v>
      </c>
      <c r="D3" s="145" t="s">
        <v>423</v>
      </c>
      <c r="E3" s="146">
        <v>45444</v>
      </c>
      <c r="F3" s="146">
        <v>45536</v>
      </c>
      <c r="G3" s="147">
        <f t="shared" ref="G3:G6" si="0">SUM(H3:K3)</f>
        <v>1</v>
      </c>
      <c r="H3" s="144"/>
      <c r="I3" s="144"/>
      <c r="J3" s="145">
        <v>1</v>
      </c>
      <c r="K3" s="144"/>
      <c r="L3" s="148">
        <v>0.2</v>
      </c>
      <c r="M3" s="64" t="s">
        <v>424</v>
      </c>
      <c r="N3" s="61" t="s">
        <v>425</v>
      </c>
      <c r="O3" s="61" t="s">
        <v>426</v>
      </c>
      <c r="P3" s="61" t="s">
        <v>427</v>
      </c>
    </row>
    <row r="4" spans="1:16" ht="84" customHeight="1" x14ac:dyDescent="0.2">
      <c r="A4" s="720"/>
      <c r="B4" s="166" t="s">
        <v>314</v>
      </c>
      <c r="C4" s="162" t="s">
        <v>428</v>
      </c>
      <c r="D4" s="162" t="s">
        <v>429</v>
      </c>
      <c r="E4" s="163">
        <v>45323</v>
      </c>
      <c r="F4" s="163">
        <v>45565</v>
      </c>
      <c r="G4" s="164">
        <f t="shared" si="0"/>
        <v>1</v>
      </c>
      <c r="H4" s="162"/>
      <c r="I4" s="162"/>
      <c r="J4" s="162">
        <v>1</v>
      </c>
      <c r="K4" s="162"/>
      <c r="L4" s="165">
        <v>0.1</v>
      </c>
      <c r="M4" s="64" t="s">
        <v>430</v>
      </c>
      <c r="N4" s="64" t="s">
        <v>431</v>
      </c>
      <c r="O4" s="67" t="s">
        <v>432</v>
      </c>
      <c r="P4" s="67" t="s">
        <v>433</v>
      </c>
    </row>
    <row r="5" spans="1:16" ht="84" customHeight="1" x14ac:dyDescent="0.2">
      <c r="A5" s="720"/>
      <c r="B5" s="166" t="s">
        <v>140</v>
      </c>
      <c r="C5" s="162" t="s">
        <v>434</v>
      </c>
      <c r="D5" s="162" t="s">
        <v>435</v>
      </c>
      <c r="E5" s="163">
        <v>45323</v>
      </c>
      <c r="F5" s="163">
        <v>45626</v>
      </c>
      <c r="G5" s="164">
        <f t="shared" si="0"/>
        <v>3</v>
      </c>
      <c r="H5" s="162"/>
      <c r="I5" s="162">
        <v>1</v>
      </c>
      <c r="J5" s="162">
        <v>1</v>
      </c>
      <c r="K5" s="162">
        <v>1</v>
      </c>
      <c r="L5" s="165">
        <v>0.1</v>
      </c>
      <c r="M5" s="64" t="s">
        <v>430</v>
      </c>
      <c r="N5" s="64" t="s">
        <v>436</v>
      </c>
      <c r="O5" s="67" t="s">
        <v>432</v>
      </c>
      <c r="P5" s="67" t="s">
        <v>433</v>
      </c>
    </row>
    <row r="6" spans="1:16" ht="120.75" customHeight="1" x14ac:dyDescent="0.2">
      <c r="A6" s="720"/>
      <c r="B6" s="60" t="s">
        <v>149</v>
      </c>
      <c r="C6" s="68" t="s">
        <v>437</v>
      </c>
      <c r="D6" s="69" t="s">
        <v>438</v>
      </c>
      <c r="E6" s="70">
        <v>45323</v>
      </c>
      <c r="F6" s="70">
        <v>45657</v>
      </c>
      <c r="G6" s="62">
        <f t="shared" si="0"/>
        <v>13</v>
      </c>
      <c r="H6" s="71">
        <v>3</v>
      </c>
      <c r="I6" s="71">
        <v>3</v>
      </c>
      <c r="J6" s="71">
        <v>3</v>
      </c>
      <c r="K6" s="71">
        <v>4</v>
      </c>
      <c r="L6" s="72">
        <v>0.1</v>
      </c>
      <c r="M6" s="73" t="s">
        <v>424</v>
      </c>
      <c r="N6" s="74" t="s">
        <v>425</v>
      </c>
      <c r="O6" s="68" t="s">
        <v>439</v>
      </c>
      <c r="P6" s="68" t="s">
        <v>158</v>
      </c>
    </row>
    <row r="7" spans="1:16" ht="21" customHeight="1" x14ac:dyDescent="0.2">
      <c r="A7" s="717"/>
      <c r="B7" s="718"/>
      <c r="C7" s="718"/>
      <c r="D7" s="718"/>
      <c r="E7" s="718"/>
      <c r="F7" s="718"/>
      <c r="G7" s="718"/>
      <c r="H7" s="718"/>
      <c r="I7" s="718"/>
      <c r="J7" s="718"/>
      <c r="K7" s="719"/>
      <c r="L7" s="75">
        <f>SUM(L3:L6)</f>
        <v>0.5</v>
      </c>
      <c r="M7" s="76"/>
      <c r="N7" s="76"/>
      <c r="O7" s="77"/>
      <c r="P7" s="77"/>
    </row>
    <row r="8" spans="1:16" ht="84" customHeight="1" x14ac:dyDescent="0.2">
      <c r="A8" s="720" t="s">
        <v>159</v>
      </c>
      <c r="B8" s="141" t="s">
        <v>160</v>
      </c>
      <c r="C8" s="132" t="s">
        <v>440</v>
      </c>
      <c r="D8" s="138" t="s">
        <v>441</v>
      </c>
      <c r="E8" s="142">
        <v>45293</v>
      </c>
      <c r="F8" s="142">
        <v>45657</v>
      </c>
      <c r="G8" s="138">
        <v>5</v>
      </c>
      <c r="H8" s="138"/>
      <c r="I8" s="138"/>
      <c r="J8" s="138">
        <v>3</v>
      </c>
      <c r="K8" s="138">
        <v>2</v>
      </c>
      <c r="L8" s="140">
        <v>0.2</v>
      </c>
      <c r="M8" s="73" t="s">
        <v>442</v>
      </c>
      <c r="N8" s="74" t="s">
        <v>431</v>
      </c>
      <c r="O8" s="68" t="s">
        <v>443</v>
      </c>
      <c r="P8" s="68" t="s">
        <v>444</v>
      </c>
    </row>
    <row r="9" spans="1:16" ht="84" customHeight="1" x14ac:dyDescent="0.2">
      <c r="A9" s="720"/>
      <c r="B9" s="166" t="s">
        <v>165</v>
      </c>
      <c r="C9" s="162" t="s">
        <v>445</v>
      </c>
      <c r="D9" s="167" t="s">
        <v>446</v>
      </c>
      <c r="E9" s="168">
        <v>45293</v>
      </c>
      <c r="F9" s="168">
        <v>45657</v>
      </c>
      <c r="G9" s="167">
        <f t="shared" ref="G9:G15" si="1">SUM(H9:K9)</f>
        <v>4</v>
      </c>
      <c r="H9" s="167">
        <v>1</v>
      </c>
      <c r="I9" s="167">
        <v>1</v>
      </c>
      <c r="J9" s="167">
        <v>1</v>
      </c>
      <c r="K9" s="167">
        <v>1</v>
      </c>
      <c r="L9" s="73">
        <v>0.05</v>
      </c>
      <c r="M9" s="73" t="s">
        <v>442</v>
      </c>
      <c r="N9" s="74" t="s">
        <v>447</v>
      </c>
      <c r="O9" s="68" t="s">
        <v>443</v>
      </c>
      <c r="P9" s="68" t="s">
        <v>444</v>
      </c>
    </row>
    <row r="10" spans="1:16" ht="84" customHeight="1" x14ac:dyDescent="0.2">
      <c r="A10" s="720"/>
      <c r="B10" s="166" t="s">
        <v>169</v>
      </c>
      <c r="C10" s="162" t="s">
        <v>174</v>
      </c>
      <c r="D10" s="167" t="s">
        <v>448</v>
      </c>
      <c r="E10" s="168">
        <v>45293</v>
      </c>
      <c r="F10" s="168">
        <v>45657</v>
      </c>
      <c r="G10" s="167">
        <f t="shared" si="1"/>
        <v>8</v>
      </c>
      <c r="H10" s="167">
        <v>2</v>
      </c>
      <c r="I10" s="167">
        <v>2</v>
      </c>
      <c r="J10" s="167">
        <v>2</v>
      </c>
      <c r="K10" s="167">
        <v>2</v>
      </c>
      <c r="L10" s="73">
        <v>0.05</v>
      </c>
      <c r="M10" s="73" t="s">
        <v>442</v>
      </c>
      <c r="N10" s="74" t="s">
        <v>447</v>
      </c>
      <c r="O10" s="68" t="s">
        <v>443</v>
      </c>
      <c r="P10" s="68" t="s">
        <v>444</v>
      </c>
    </row>
    <row r="11" spans="1:16" ht="84" customHeight="1" x14ac:dyDescent="0.2">
      <c r="A11" s="720"/>
      <c r="B11" s="166" t="s">
        <v>173</v>
      </c>
      <c r="C11" s="162" t="s">
        <v>449</v>
      </c>
      <c r="D11" s="167" t="s">
        <v>450</v>
      </c>
      <c r="E11" s="168">
        <v>45293</v>
      </c>
      <c r="F11" s="168">
        <v>45657</v>
      </c>
      <c r="G11" s="167">
        <f t="shared" si="1"/>
        <v>8</v>
      </c>
      <c r="H11" s="167">
        <v>2</v>
      </c>
      <c r="I11" s="167">
        <v>2</v>
      </c>
      <c r="J11" s="167">
        <v>2</v>
      </c>
      <c r="K11" s="167">
        <v>2</v>
      </c>
      <c r="L11" s="73">
        <v>0.05</v>
      </c>
      <c r="M11" s="73" t="s">
        <v>442</v>
      </c>
      <c r="N11" s="74" t="s">
        <v>447</v>
      </c>
      <c r="O11" s="68" t="s">
        <v>443</v>
      </c>
      <c r="P11" s="68" t="s">
        <v>444</v>
      </c>
    </row>
    <row r="12" spans="1:16" ht="96" customHeight="1" x14ac:dyDescent="0.2">
      <c r="A12" s="720"/>
      <c r="B12" s="166" t="s">
        <v>178</v>
      </c>
      <c r="C12" s="162" t="s">
        <v>451</v>
      </c>
      <c r="D12" s="167" t="s">
        <v>452</v>
      </c>
      <c r="E12" s="168">
        <v>45293</v>
      </c>
      <c r="F12" s="168">
        <v>45657</v>
      </c>
      <c r="G12" s="167">
        <f t="shared" si="1"/>
        <v>4</v>
      </c>
      <c r="H12" s="167">
        <v>1</v>
      </c>
      <c r="I12" s="167">
        <v>1</v>
      </c>
      <c r="J12" s="167">
        <v>1</v>
      </c>
      <c r="K12" s="167">
        <v>1</v>
      </c>
      <c r="L12" s="64">
        <v>0.1</v>
      </c>
      <c r="M12" s="74" t="s">
        <v>442</v>
      </c>
      <c r="N12" s="74" t="s">
        <v>431</v>
      </c>
      <c r="O12" s="68" t="s">
        <v>443</v>
      </c>
      <c r="P12" s="68" t="s">
        <v>444</v>
      </c>
    </row>
    <row r="13" spans="1:16" ht="84" customHeight="1" x14ac:dyDescent="0.2">
      <c r="A13" s="720"/>
      <c r="B13" s="166" t="s">
        <v>181</v>
      </c>
      <c r="C13" s="162" t="s">
        <v>453</v>
      </c>
      <c r="D13" s="167" t="s">
        <v>454</v>
      </c>
      <c r="E13" s="168">
        <v>45293</v>
      </c>
      <c r="F13" s="168">
        <v>45657</v>
      </c>
      <c r="G13" s="167">
        <f t="shared" si="1"/>
        <v>8</v>
      </c>
      <c r="H13" s="169"/>
      <c r="I13" s="169">
        <v>2</v>
      </c>
      <c r="J13" s="169">
        <v>3</v>
      </c>
      <c r="K13" s="169">
        <v>3</v>
      </c>
      <c r="L13" s="73">
        <v>0.1</v>
      </c>
      <c r="M13" s="73" t="s">
        <v>442</v>
      </c>
      <c r="N13" s="74" t="s">
        <v>436</v>
      </c>
      <c r="O13" s="68" t="s">
        <v>443</v>
      </c>
      <c r="P13" s="68" t="s">
        <v>444</v>
      </c>
    </row>
    <row r="14" spans="1:16" ht="84" customHeight="1" x14ac:dyDescent="0.2">
      <c r="A14" s="720"/>
      <c r="B14" s="166" t="s">
        <v>184</v>
      </c>
      <c r="C14" s="162" t="s">
        <v>455</v>
      </c>
      <c r="D14" s="167" t="s">
        <v>456</v>
      </c>
      <c r="E14" s="168">
        <v>45293</v>
      </c>
      <c r="F14" s="168">
        <v>45657</v>
      </c>
      <c r="G14" s="167">
        <f t="shared" si="1"/>
        <v>6</v>
      </c>
      <c r="H14" s="169"/>
      <c r="I14" s="169">
        <v>2</v>
      </c>
      <c r="J14" s="169">
        <v>1</v>
      </c>
      <c r="K14" s="169">
        <v>3</v>
      </c>
      <c r="L14" s="73">
        <v>0.1</v>
      </c>
      <c r="M14" s="73" t="s">
        <v>442</v>
      </c>
      <c r="N14" s="74" t="s">
        <v>457</v>
      </c>
      <c r="O14" s="68" t="s">
        <v>443</v>
      </c>
      <c r="P14" s="68" t="s">
        <v>444</v>
      </c>
    </row>
    <row r="15" spans="1:16" ht="84" customHeight="1" x14ac:dyDescent="0.2">
      <c r="A15" s="720"/>
      <c r="B15" s="166" t="s">
        <v>458</v>
      </c>
      <c r="C15" s="162" t="s">
        <v>459</v>
      </c>
      <c r="D15" s="167" t="s">
        <v>460</v>
      </c>
      <c r="E15" s="168">
        <v>45292</v>
      </c>
      <c r="F15" s="168">
        <v>45657</v>
      </c>
      <c r="G15" s="167">
        <f t="shared" si="1"/>
        <v>2</v>
      </c>
      <c r="H15" s="169"/>
      <c r="I15" s="169"/>
      <c r="J15" s="169">
        <v>2</v>
      </c>
      <c r="K15" s="169"/>
      <c r="L15" s="73">
        <v>0.1</v>
      </c>
      <c r="M15" s="73" t="s">
        <v>442</v>
      </c>
      <c r="N15" s="74" t="s">
        <v>457</v>
      </c>
      <c r="O15" s="68" t="s">
        <v>443</v>
      </c>
      <c r="P15" s="68" t="s">
        <v>444</v>
      </c>
    </row>
    <row r="16" spans="1:16" ht="26.25" customHeight="1" x14ac:dyDescent="0.2">
      <c r="A16" s="717"/>
      <c r="B16" s="718"/>
      <c r="C16" s="718"/>
      <c r="D16" s="718"/>
      <c r="E16" s="718"/>
      <c r="F16" s="718"/>
      <c r="G16" s="718"/>
      <c r="H16" s="718"/>
      <c r="I16" s="718"/>
      <c r="J16" s="718"/>
      <c r="K16" s="719"/>
      <c r="L16" s="75">
        <f>SUM(L8:L15)</f>
        <v>0.74999999999999989</v>
      </c>
      <c r="M16" s="76"/>
      <c r="N16" s="76"/>
      <c r="O16" s="77"/>
      <c r="P16" s="77"/>
    </row>
    <row r="17" spans="1:16" ht="84" customHeight="1" x14ac:dyDescent="0.2">
      <c r="A17" s="720" t="s">
        <v>461</v>
      </c>
      <c r="B17" s="157" t="s">
        <v>191</v>
      </c>
      <c r="C17" s="82" t="s">
        <v>462</v>
      </c>
      <c r="D17" s="82" t="s">
        <v>463</v>
      </c>
      <c r="E17" s="158">
        <v>45293</v>
      </c>
      <c r="F17" s="158">
        <v>45657</v>
      </c>
      <c r="G17" s="82" t="s">
        <v>464</v>
      </c>
      <c r="H17" s="82"/>
      <c r="I17" s="82">
        <v>1</v>
      </c>
      <c r="J17" s="82">
        <v>3</v>
      </c>
      <c r="K17" s="82">
        <v>4</v>
      </c>
      <c r="L17" s="84">
        <v>0.3</v>
      </c>
      <c r="M17" s="130" t="s">
        <v>465</v>
      </c>
      <c r="N17" s="83" t="s">
        <v>457</v>
      </c>
      <c r="O17" s="82" t="s">
        <v>196</v>
      </c>
      <c r="P17" s="82" t="s">
        <v>197</v>
      </c>
    </row>
    <row r="18" spans="1:16" ht="121.5" customHeight="1" x14ac:dyDescent="0.2">
      <c r="A18" s="720"/>
      <c r="B18" s="157" t="s">
        <v>198</v>
      </c>
      <c r="C18" s="82" t="s">
        <v>466</v>
      </c>
      <c r="D18" s="82" t="s">
        <v>200</v>
      </c>
      <c r="E18" s="158">
        <v>45293</v>
      </c>
      <c r="F18" s="158">
        <v>45657</v>
      </c>
      <c r="G18" s="82">
        <v>13</v>
      </c>
      <c r="H18" s="159">
        <v>3</v>
      </c>
      <c r="I18" s="159">
        <v>3</v>
      </c>
      <c r="J18" s="159">
        <v>3</v>
      </c>
      <c r="K18" s="159">
        <v>4</v>
      </c>
      <c r="L18" s="84">
        <v>0.3</v>
      </c>
      <c r="M18" s="130" t="s">
        <v>465</v>
      </c>
      <c r="N18" s="83" t="s">
        <v>431</v>
      </c>
      <c r="O18" s="82" t="s">
        <v>196</v>
      </c>
      <c r="P18" s="82" t="s">
        <v>197</v>
      </c>
    </row>
    <row r="19" spans="1:16" ht="26.25" customHeight="1" x14ac:dyDescent="0.2">
      <c r="A19" s="717"/>
      <c r="B19" s="718"/>
      <c r="C19" s="718"/>
      <c r="D19" s="718"/>
      <c r="E19" s="718"/>
      <c r="F19" s="718"/>
      <c r="G19" s="718"/>
      <c r="H19" s="718"/>
      <c r="I19" s="718"/>
      <c r="J19" s="718"/>
      <c r="K19" s="719"/>
      <c r="L19" s="75">
        <f>SUM(L17:L18)</f>
        <v>0.6</v>
      </c>
      <c r="M19" s="76"/>
      <c r="N19" s="76"/>
      <c r="O19" s="77"/>
      <c r="P19" s="77"/>
    </row>
    <row r="20" spans="1:16" ht="143.25" customHeight="1" x14ac:dyDescent="0.2">
      <c r="A20" s="129"/>
      <c r="B20" s="131" t="s">
        <v>467</v>
      </c>
      <c r="C20" s="132" t="s">
        <v>468</v>
      </c>
      <c r="D20" s="132" t="s">
        <v>469</v>
      </c>
      <c r="E20" s="133">
        <v>45323</v>
      </c>
      <c r="F20" s="134">
        <v>45657</v>
      </c>
      <c r="G20" s="132">
        <f t="shared" ref="G20" si="2">SUM(H20:K20)</f>
        <v>4</v>
      </c>
      <c r="H20" s="132">
        <v>1</v>
      </c>
      <c r="I20" s="132">
        <v>1</v>
      </c>
      <c r="J20" s="132">
        <v>1</v>
      </c>
      <c r="K20" s="132">
        <v>1</v>
      </c>
      <c r="L20" s="135">
        <v>0.1</v>
      </c>
      <c r="M20" s="64" t="s">
        <v>430</v>
      </c>
      <c r="N20" s="64" t="s">
        <v>436</v>
      </c>
      <c r="O20" s="86" t="s">
        <v>470</v>
      </c>
      <c r="P20" s="67" t="s">
        <v>471</v>
      </c>
    </row>
    <row r="21" spans="1:16" ht="20.25" customHeight="1" x14ac:dyDescent="0.2">
      <c r="A21" s="717"/>
      <c r="B21" s="718"/>
      <c r="C21" s="718"/>
      <c r="D21" s="718"/>
      <c r="E21" s="718"/>
      <c r="F21" s="718"/>
      <c r="G21" s="718"/>
      <c r="H21" s="718"/>
      <c r="I21" s="718"/>
      <c r="J21" s="718"/>
      <c r="K21" s="719"/>
      <c r="L21" s="75">
        <f>SUM(L20:L20)</f>
        <v>0.1</v>
      </c>
      <c r="M21" s="76"/>
      <c r="N21" s="76"/>
      <c r="O21" s="77"/>
      <c r="P21" s="77"/>
    </row>
    <row r="22" spans="1:16" ht="84" customHeight="1" x14ac:dyDescent="0.2">
      <c r="A22" s="720" t="s">
        <v>225</v>
      </c>
      <c r="B22" s="131" t="s">
        <v>226</v>
      </c>
      <c r="C22" s="149" t="s">
        <v>472</v>
      </c>
      <c r="D22" s="149" t="s">
        <v>473</v>
      </c>
      <c r="E22" s="134">
        <v>45293</v>
      </c>
      <c r="F22" s="134">
        <v>45657</v>
      </c>
      <c r="G22" s="149">
        <f>SUM(H22:K22)</f>
        <v>4</v>
      </c>
      <c r="H22" s="149">
        <v>1</v>
      </c>
      <c r="I22" s="149">
        <v>1</v>
      </c>
      <c r="J22" s="149">
        <v>1</v>
      </c>
      <c r="K22" s="149">
        <v>1</v>
      </c>
      <c r="L22" s="135">
        <v>0.05</v>
      </c>
      <c r="M22" s="87" t="s">
        <v>430</v>
      </c>
      <c r="N22" s="87" t="s">
        <v>425</v>
      </c>
      <c r="O22" s="86" t="s">
        <v>474</v>
      </c>
      <c r="P22" s="88" t="s">
        <v>475</v>
      </c>
    </row>
    <row r="23" spans="1:16" ht="84" customHeight="1" x14ac:dyDescent="0.2">
      <c r="A23" s="720"/>
      <c r="B23" s="131" t="s">
        <v>242</v>
      </c>
      <c r="C23" s="132" t="s">
        <v>476</v>
      </c>
      <c r="D23" s="132" t="s">
        <v>477</v>
      </c>
      <c r="E23" s="133">
        <v>45293</v>
      </c>
      <c r="F23" s="133">
        <v>45626</v>
      </c>
      <c r="G23" s="149">
        <f t="shared" ref="G23:G25" si="3">SUM(H23:K23)</f>
        <v>2</v>
      </c>
      <c r="H23" s="132"/>
      <c r="I23" s="132"/>
      <c r="J23" s="132">
        <v>2</v>
      </c>
      <c r="K23" s="132"/>
      <c r="L23" s="155">
        <v>0.05</v>
      </c>
      <c r="M23" s="87" t="s">
        <v>424</v>
      </c>
      <c r="N23" s="64" t="s">
        <v>425</v>
      </c>
      <c r="O23" s="86" t="s">
        <v>474</v>
      </c>
      <c r="P23" s="88" t="s">
        <v>475</v>
      </c>
    </row>
    <row r="24" spans="1:16" ht="84" customHeight="1" x14ac:dyDescent="0.2">
      <c r="A24" s="720"/>
      <c r="B24" s="78" t="s">
        <v>248</v>
      </c>
      <c r="C24" s="67" t="s">
        <v>478</v>
      </c>
      <c r="D24" s="67" t="s">
        <v>479</v>
      </c>
      <c r="E24" s="85">
        <v>45323</v>
      </c>
      <c r="F24" s="85">
        <v>45657</v>
      </c>
      <c r="G24" s="65">
        <f t="shared" si="3"/>
        <v>6</v>
      </c>
      <c r="H24" s="67"/>
      <c r="I24" s="67"/>
      <c r="J24" s="67">
        <v>5</v>
      </c>
      <c r="K24" s="67">
        <v>1</v>
      </c>
      <c r="L24" s="64">
        <v>0.05</v>
      </c>
      <c r="M24" s="67" t="s">
        <v>424</v>
      </c>
      <c r="N24" s="64" t="s">
        <v>425</v>
      </c>
      <c r="O24" s="86" t="s">
        <v>474</v>
      </c>
      <c r="P24" s="88" t="s">
        <v>475</v>
      </c>
    </row>
    <row r="25" spans="1:16" ht="84" customHeight="1" x14ac:dyDescent="0.2">
      <c r="A25" s="720"/>
      <c r="B25" s="131" t="s">
        <v>480</v>
      </c>
      <c r="C25" s="132" t="s">
        <v>481</v>
      </c>
      <c r="D25" s="132" t="s">
        <v>482</v>
      </c>
      <c r="E25" s="133">
        <v>45323</v>
      </c>
      <c r="F25" s="134">
        <v>45641</v>
      </c>
      <c r="G25" s="149">
        <f t="shared" si="3"/>
        <v>4</v>
      </c>
      <c r="H25" s="149">
        <v>2</v>
      </c>
      <c r="I25" s="149"/>
      <c r="J25" s="149">
        <v>1</v>
      </c>
      <c r="K25" s="149">
        <v>1</v>
      </c>
      <c r="L25" s="135">
        <v>0.1</v>
      </c>
      <c r="M25" s="67" t="s">
        <v>424</v>
      </c>
      <c r="N25" s="64" t="s">
        <v>483</v>
      </c>
      <c r="O25" s="86" t="s">
        <v>474</v>
      </c>
      <c r="P25" s="88" t="s">
        <v>475</v>
      </c>
    </row>
    <row r="26" spans="1:16" ht="21.75" customHeight="1" x14ac:dyDescent="0.2">
      <c r="A26" s="717"/>
      <c r="B26" s="718"/>
      <c r="C26" s="718"/>
      <c r="D26" s="718"/>
      <c r="E26" s="718"/>
      <c r="F26" s="718"/>
      <c r="G26" s="718"/>
      <c r="H26" s="718"/>
      <c r="I26" s="718"/>
      <c r="J26" s="718"/>
      <c r="K26" s="719"/>
      <c r="L26" s="75">
        <f>SUM(L22:L25)</f>
        <v>0.25</v>
      </c>
      <c r="M26" s="76"/>
      <c r="N26" s="76"/>
      <c r="O26" s="77"/>
      <c r="P26" s="77"/>
    </row>
    <row r="27" spans="1:16" ht="12.75" customHeight="1" x14ac:dyDescent="0.2">
      <c r="A27" s="721" t="s">
        <v>85</v>
      </c>
      <c r="B27" s="715"/>
      <c r="C27" s="723"/>
      <c r="D27" s="723"/>
      <c r="E27" s="715" t="s">
        <v>86</v>
      </c>
      <c r="F27" s="723"/>
      <c r="G27" s="715" t="s">
        <v>87</v>
      </c>
      <c r="H27" s="723"/>
      <c r="I27" s="723"/>
      <c r="J27" s="723"/>
      <c r="K27" s="723"/>
      <c r="L27" s="723"/>
      <c r="M27" s="723"/>
      <c r="N27" s="714" t="s">
        <v>88</v>
      </c>
      <c r="O27" s="715" t="s">
        <v>80</v>
      </c>
      <c r="P27" s="716"/>
    </row>
    <row r="28" spans="1:16" ht="32.25" customHeight="1" x14ac:dyDescent="0.2">
      <c r="A28" s="722"/>
      <c r="B28" s="59" t="s">
        <v>33</v>
      </c>
      <c r="C28" s="59" t="s">
        <v>418</v>
      </c>
      <c r="D28" s="59" t="s">
        <v>37</v>
      </c>
      <c r="E28" s="59" t="s">
        <v>419</v>
      </c>
      <c r="F28" s="59" t="s">
        <v>420</v>
      </c>
      <c r="G28" s="59" t="s">
        <v>43</v>
      </c>
      <c r="H28" s="59" t="s">
        <v>47</v>
      </c>
      <c r="I28" s="59" t="s">
        <v>49</v>
      </c>
      <c r="J28" s="59" t="s">
        <v>51</v>
      </c>
      <c r="K28" s="59" t="s">
        <v>53</v>
      </c>
      <c r="L28" s="59" t="s">
        <v>421</v>
      </c>
      <c r="M28" s="90" t="s">
        <v>61</v>
      </c>
      <c r="N28" s="714"/>
      <c r="O28" s="59" t="s">
        <v>104</v>
      </c>
      <c r="P28" s="59" t="s">
        <v>105</v>
      </c>
    </row>
    <row r="29" spans="1:16" ht="84" customHeight="1" x14ac:dyDescent="0.2">
      <c r="A29" s="720" t="s">
        <v>484</v>
      </c>
      <c r="B29" s="136" t="s">
        <v>270</v>
      </c>
      <c r="C29" s="137" t="s">
        <v>485</v>
      </c>
      <c r="D29" s="138" t="s">
        <v>486</v>
      </c>
      <c r="E29" s="139">
        <v>45293</v>
      </c>
      <c r="F29" s="139">
        <v>45657</v>
      </c>
      <c r="G29" s="137">
        <f>SUM(H29:K29)</f>
        <v>4</v>
      </c>
      <c r="H29" s="137"/>
      <c r="I29" s="137">
        <v>1</v>
      </c>
      <c r="J29" s="137">
        <v>1</v>
      </c>
      <c r="K29" s="137">
        <v>2</v>
      </c>
      <c r="L29" s="140">
        <v>0.15</v>
      </c>
      <c r="M29" s="73" t="s">
        <v>487</v>
      </c>
      <c r="N29" s="74" t="s">
        <v>431</v>
      </c>
      <c r="O29" s="68" t="s">
        <v>273</v>
      </c>
      <c r="P29" s="68" t="s">
        <v>274</v>
      </c>
    </row>
    <row r="30" spans="1:16" ht="84" customHeight="1" x14ac:dyDescent="0.2">
      <c r="A30" s="720"/>
      <c r="B30" s="150" t="s">
        <v>275</v>
      </c>
      <c r="C30" s="151" t="s">
        <v>488</v>
      </c>
      <c r="D30" s="151" t="s">
        <v>489</v>
      </c>
      <c r="E30" s="152">
        <v>45383</v>
      </c>
      <c r="F30" s="152">
        <v>45626</v>
      </c>
      <c r="G30" s="151">
        <f t="shared" ref="G30:G36" si="4">SUM(H30:K30)</f>
        <v>3</v>
      </c>
      <c r="H30" s="153"/>
      <c r="I30" s="153"/>
      <c r="J30" s="151">
        <v>1</v>
      </c>
      <c r="K30" s="153">
        <v>2</v>
      </c>
      <c r="L30" s="154">
        <v>0.15</v>
      </c>
      <c r="M30" s="73" t="s">
        <v>487</v>
      </c>
      <c r="N30" s="74" t="s">
        <v>431</v>
      </c>
      <c r="O30" s="68" t="s">
        <v>273</v>
      </c>
      <c r="P30" s="68" t="s">
        <v>274</v>
      </c>
    </row>
    <row r="31" spans="1:16" ht="133.5" customHeight="1" x14ac:dyDescent="0.2">
      <c r="A31" s="720"/>
      <c r="B31" s="136" t="s">
        <v>276</v>
      </c>
      <c r="C31" s="137" t="s">
        <v>490</v>
      </c>
      <c r="D31" s="137" t="s">
        <v>491</v>
      </c>
      <c r="E31" s="139">
        <v>45324</v>
      </c>
      <c r="F31" s="139">
        <v>45641</v>
      </c>
      <c r="G31" s="137">
        <f t="shared" si="4"/>
        <v>8</v>
      </c>
      <c r="H31" s="137">
        <v>2</v>
      </c>
      <c r="I31" s="137">
        <v>2</v>
      </c>
      <c r="J31" s="137">
        <v>2</v>
      </c>
      <c r="K31" s="137">
        <v>2</v>
      </c>
      <c r="L31" s="140">
        <v>0.15</v>
      </c>
      <c r="M31" s="73" t="s">
        <v>487</v>
      </c>
      <c r="N31" s="74" t="s">
        <v>431</v>
      </c>
      <c r="O31" s="68" t="s">
        <v>273</v>
      </c>
      <c r="P31" s="68" t="s">
        <v>274</v>
      </c>
    </row>
    <row r="32" spans="1:16" ht="66.75" customHeight="1" x14ac:dyDescent="0.2">
      <c r="A32" s="720"/>
      <c r="B32" s="136" t="s">
        <v>278</v>
      </c>
      <c r="C32" s="137" t="s">
        <v>492</v>
      </c>
      <c r="D32" s="137" t="s">
        <v>493</v>
      </c>
      <c r="E32" s="139">
        <v>45323</v>
      </c>
      <c r="F32" s="139">
        <v>45626</v>
      </c>
      <c r="G32" s="137">
        <f t="shared" si="4"/>
        <v>5</v>
      </c>
      <c r="H32" s="137"/>
      <c r="I32" s="137">
        <v>2</v>
      </c>
      <c r="J32" s="137">
        <v>1</v>
      </c>
      <c r="K32" s="137">
        <v>2</v>
      </c>
      <c r="L32" s="143">
        <v>0.15</v>
      </c>
      <c r="M32" s="73" t="s">
        <v>487</v>
      </c>
      <c r="N32" s="74" t="s">
        <v>436</v>
      </c>
      <c r="O32" s="68" t="s">
        <v>273</v>
      </c>
      <c r="P32" s="68" t="s">
        <v>274</v>
      </c>
    </row>
    <row r="33" spans="1:16" ht="67.5" customHeight="1" x14ac:dyDescent="0.2">
      <c r="A33" s="720"/>
      <c r="B33" s="136" t="s">
        <v>283</v>
      </c>
      <c r="C33" s="137" t="s">
        <v>494</v>
      </c>
      <c r="D33" s="137" t="s">
        <v>495</v>
      </c>
      <c r="E33" s="139">
        <v>45352</v>
      </c>
      <c r="F33" s="139">
        <v>45626</v>
      </c>
      <c r="G33" s="137">
        <f t="shared" si="4"/>
        <v>6</v>
      </c>
      <c r="H33" s="137">
        <v>2</v>
      </c>
      <c r="I33" s="137">
        <v>2</v>
      </c>
      <c r="J33" s="137">
        <v>1</v>
      </c>
      <c r="K33" s="137">
        <v>1</v>
      </c>
      <c r="L33" s="140">
        <v>0.05</v>
      </c>
      <c r="M33" s="73" t="s">
        <v>424</v>
      </c>
      <c r="N33" s="74" t="s">
        <v>425</v>
      </c>
      <c r="O33" s="68" t="s">
        <v>273</v>
      </c>
      <c r="P33" s="68" t="s">
        <v>274</v>
      </c>
    </row>
    <row r="34" spans="1:16" ht="57.75" customHeight="1" x14ac:dyDescent="0.2">
      <c r="A34" s="720"/>
      <c r="B34" s="136" t="s">
        <v>287</v>
      </c>
      <c r="C34" s="137" t="s">
        <v>496</v>
      </c>
      <c r="D34" s="137" t="s">
        <v>497</v>
      </c>
      <c r="E34" s="139">
        <v>45352</v>
      </c>
      <c r="F34" s="139">
        <v>45626</v>
      </c>
      <c r="G34" s="137">
        <f t="shared" si="4"/>
        <v>6</v>
      </c>
      <c r="H34" s="137">
        <v>1</v>
      </c>
      <c r="I34" s="137">
        <v>3</v>
      </c>
      <c r="J34" s="137">
        <v>1</v>
      </c>
      <c r="K34" s="137">
        <v>1</v>
      </c>
      <c r="L34" s="140">
        <v>0.05</v>
      </c>
      <c r="M34" s="73" t="s">
        <v>424</v>
      </c>
      <c r="N34" s="74" t="s">
        <v>425</v>
      </c>
      <c r="O34" s="68" t="s">
        <v>273</v>
      </c>
      <c r="P34" s="68" t="s">
        <v>274</v>
      </c>
    </row>
    <row r="35" spans="1:16" ht="62.25" customHeight="1" x14ac:dyDescent="0.2">
      <c r="A35" s="720"/>
      <c r="B35" s="136" t="s">
        <v>290</v>
      </c>
      <c r="C35" s="137" t="s">
        <v>498</v>
      </c>
      <c r="D35" s="137" t="s">
        <v>499</v>
      </c>
      <c r="E35" s="139">
        <v>45352</v>
      </c>
      <c r="F35" s="139">
        <v>45626</v>
      </c>
      <c r="G35" s="137">
        <f t="shared" si="4"/>
        <v>6</v>
      </c>
      <c r="H35" s="137">
        <v>1</v>
      </c>
      <c r="I35" s="137">
        <v>3</v>
      </c>
      <c r="J35" s="137">
        <v>1</v>
      </c>
      <c r="K35" s="137">
        <v>1</v>
      </c>
      <c r="L35" s="140">
        <v>0.05</v>
      </c>
      <c r="M35" s="73" t="s">
        <v>424</v>
      </c>
      <c r="N35" s="74" t="s">
        <v>425</v>
      </c>
      <c r="O35" s="68" t="s">
        <v>273</v>
      </c>
      <c r="P35" s="68" t="s">
        <v>274</v>
      </c>
    </row>
    <row r="36" spans="1:16" ht="64.5" customHeight="1" x14ac:dyDescent="0.2">
      <c r="A36" s="720"/>
      <c r="B36" s="136" t="s">
        <v>500</v>
      </c>
      <c r="C36" s="149" t="s">
        <v>501</v>
      </c>
      <c r="D36" s="137" t="s">
        <v>502</v>
      </c>
      <c r="E36" s="139">
        <v>45306</v>
      </c>
      <c r="F36" s="139">
        <v>45641</v>
      </c>
      <c r="G36" s="137">
        <f t="shared" si="4"/>
        <v>3</v>
      </c>
      <c r="H36" s="149"/>
      <c r="I36" s="149">
        <v>1</v>
      </c>
      <c r="J36" s="149">
        <v>1</v>
      </c>
      <c r="K36" s="149">
        <v>1</v>
      </c>
      <c r="L36" s="66">
        <v>0.05</v>
      </c>
      <c r="M36" s="73" t="s">
        <v>430</v>
      </c>
      <c r="N36" s="74" t="s">
        <v>436</v>
      </c>
      <c r="O36" s="68" t="s">
        <v>273</v>
      </c>
      <c r="P36" s="68" t="s">
        <v>274</v>
      </c>
    </row>
    <row r="37" spans="1:16" ht="15.75" customHeight="1" x14ac:dyDescent="0.2">
      <c r="A37" s="717"/>
      <c r="B37" s="718"/>
      <c r="C37" s="718"/>
      <c r="D37" s="718"/>
      <c r="E37" s="718"/>
      <c r="F37" s="718"/>
      <c r="G37" s="718"/>
      <c r="H37" s="718"/>
      <c r="I37" s="718"/>
      <c r="J37" s="718"/>
      <c r="K37" s="719"/>
      <c r="L37" s="75">
        <f>SUM(L29:L36)</f>
        <v>0.80000000000000016</v>
      </c>
      <c r="M37" s="76"/>
      <c r="N37" s="76"/>
      <c r="O37" s="77"/>
      <c r="P37" s="77"/>
    </row>
    <row r="38" spans="1:16" x14ac:dyDescent="0.2">
      <c r="A38" s="56"/>
      <c r="B38" s="56"/>
      <c r="D38" s="56"/>
      <c r="E38" s="56"/>
      <c r="F38" s="56"/>
      <c r="G38" s="56"/>
      <c r="H38" s="56"/>
      <c r="I38" s="56"/>
      <c r="J38" s="56"/>
      <c r="K38" s="56"/>
      <c r="L38" s="56"/>
      <c r="N38" s="57"/>
      <c r="O38" s="56"/>
      <c r="P38" s="56"/>
    </row>
    <row r="39" spans="1:16" ht="12.75" customHeight="1" x14ac:dyDescent="0.2">
      <c r="A39" s="56"/>
      <c r="B39" s="56"/>
      <c r="D39" s="56"/>
      <c r="E39" s="56"/>
      <c r="F39" s="56"/>
      <c r="G39" s="56"/>
      <c r="H39" s="56"/>
      <c r="I39" s="56"/>
      <c r="J39" s="56"/>
      <c r="K39" s="56"/>
      <c r="L39" s="56"/>
      <c r="N39" s="57"/>
      <c r="O39" s="56"/>
      <c r="P39" s="56"/>
    </row>
    <row r="40" spans="1:16" ht="12.75" customHeight="1" x14ac:dyDescent="0.2">
      <c r="A40" s="56"/>
      <c r="B40" s="56"/>
      <c r="D40" s="56"/>
      <c r="E40" s="56"/>
      <c r="F40" s="56"/>
      <c r="G40" s="56"/>
      <c r="H40" s="56"/>
      <c r="I40" s="56"/>
      <c r="J40" s="56"/>
      <c r="K40" s="56"/>
      <c r="L40" s="56"/>
      <c r="N40" s="57"/>
      <c r="O40" s="56"/>
      <c r="P40" s="56"/>
    </row>
    <row r="41" spans="1:16" ht="12.75" customHeight="1" x14ac:dyDescent="0.2">
      <c r="A41" s="56"/>
      <c r="B41" s="56"/>
      <c r="D41" s="56"/>
      <c r="E41" s="56"/>
      <c r="F41" s="56"/>
      <c r="G41" s="56"/>
      <c r="H41" s="56"/>
      <c r="I41" s="56"/>
      <c r="J41" s="56"/>
      <c r="K41" s="56"/>
      <c r="L41" s="56"/>
      <c r="N41" s="57"/>
      <c r="O41" s="56"/>
      <c r="P41" s="56"/>
    </row>
    <row r="42" spans="1:16" ht="166.5" customHeight="1" x14ac:dyDescent="0.2">
      <c r="A42" s="56"/>
      <c r="B42" s="56"/>
      <c r="D42" s="56">
        <f>27/2</f>
        <v>13.5</v>
      </c>
      <c r="E42" s="56"/>
      <c r="F42" s="56"/>
      <c r="G42" s="56"/>
      <c r="H42" s="56"/>
      <c r="I42" s="56"/>
      <c r="J42" s="56"/>
      <c r="K42" s="56"/>
      <c r="L42" s="56"/>
      <c r="N42" s="57"/>
      <c r="O42" s="56"/>
      <c r="P42" s="56"/>
    </row>
  </sheetData>
  <mergeCells count="23">
    <mergeCell ref="N1:N2"/>
    <mergeCell ref="O1:P1"/>
    <mergeCell ref="A19:K19"/>
    <mergeCell ref="A1:A2"/>
    <mergeCell ref="B1:D1"/>
    <mergeCell ref="E1:F1"/>
    <mergeCell ref="G1:M1"/>
    <mergeCell ref="A3:A6"/>
    <mergeCell ref="A7:K7"/>
    <mergeCell ref="A8:A15"/>
    <mergeCell ref="A16:K16"/>
    <mergeCell ref="A17:A18"/>
    <mergeCell ref="A29:A36"/>
    <mergeCell ref="A37:K37"/>
    <mergeCell ref="A27:A28"/>
    <mergeCell ref="B27:D27"/>
    <mergeCell ref="E27:F27"/>
    <mergeCell ref="G27:M27"/>
    <mergeCell ref="N27:N28"/>
    <mergeCell ref="O27:P27"/>
    <mergeCell ref="A21:K21"/>
    <mergeCell ref="A22:A25"/>
    <mergeCell ref="A26:K26"/>
  </mergeCells>
  <dataValidations disablePrompts="1" count="1">
    <dataValidation type="list" allowBlank="1" showInputMessage="1" showErrorMessage="1" sqref="N68:N72" xr:uid="{AF3F6932-6AD8-4213-ABEC-110815380C86}">
      <formula1>Planes_ins</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095B1-926F-D34F-A21C-007527DA1DCB}">
  <sheetPr>
    <tabColor rgb="FF33CC33"/>
  </sheetPr>
  <dimension ref="A1:J34"/>
  <sheetViews>
    <sheetView topLeftCell="A24" zoomScale="80" zoomScaleNormal="80" workbookViewId="0">
      <selection activeCell="M29" sqref="M29"/>
    </sheetView>
  </sheetViews>
  <sheetFormatPr baseColWidth="10" defaultColWidth="14.5" defaultRowHeight="15" x14ac:dyDescent="0.2"/>
  <cols>
    <col min="1" max="1" width="7.5" style="173" customWidth="1"/>
    <col min="2" max="2" width="7.5" style="58" bestFit="1" customWidth="1"/>
    <col min="3" max="3" width="35" style="56" customWidth="1"/>
    <col min="4" max="4" width="38.83203125" style="186" customWidth="1"/>
    <col min="5" max="5" width="8.5" style="58" customWidth="1"/>
    <col min="6" max="6" width="8.1640625" style="58" customWidth="1"/>
    <col min="7" max="7" width="19.5" style="58" customWidth="1"/>
    <col min="8" max="10" width="14.5" style="187"/>
    <col min="11" max="16384" width="14.5" style="188"/>
  </cols>
  <sheetData>
    <row r="1" spans="1:7" ht="28" x14ac:dyDescent="0.2">
      <c r="A1" s="189" t="s">
        <v>410</v>
      </c>
      <c r="B1" s="59" t="s">
        <v>33</v>
      </c>
      <c r="C1" s="59" t="s">
        <v>418</v>
      </c>
      <c r="D1" s="59" t="s">
        <v>503</v>
      </c>
      <c r="E1" s="59" t="s">
        <v>91</v>
      </c>
      <c r="F1" s="59" t="s">
        <v>51</v>
      </c>
      <c r="G1" s="59" t="s">
        <v>504</v>
      </c>
    </row>
    <row r="2" spans="1:7" ht="28" x14ac:dyDescent="0.2">
      <c r="A2" s="189">
        <v>1</v>
      </c>
      <c r="B2" s="60" t="s">
        <v>120</v>
      </c>
      <c r="C2" s="61" t="s">
        <v>422</v>
      </c>
      <c r="D2" s="177" t="s">
        <v>423</v>
      </c>
      <c r="E2" s="62">
        <f>SUM(F2:G2)</f>
        <v>2</v>
      </c>
      <c r="F2" s="61">
        <v>1</v>
      </c>
      <c r="G2" s="63">
        <v>1</v>
      </c>
    </row>
    <row r="3" spans="1:7" ht="56" x14ac:dyDescent="0.2">
      <c r="A3" s="189">
        <v>2</v>
      </c>
      <c r="B3" s="79" t="s">
        <v>314</v>
      </c>
      <c r="C3" s="67" t="s">
        <v>428</v>
      </c>
      <c r="D3" s="178" t="s">
        <v>429</v>
      </c>
      <c r="E3" s="170">
        <f>SUM(F3:G3)</f>
        <v>2</v>
      </c>
      <c r="F3" s="67">
        <v>1</v>
      </c>
      <c r="G3" s="63">
        <v>1</v>
      </c>
    </row>
    <row r="4" spans="1:7" ht="42" x14ac:dyDescent="0.2">
      <c r="A4" s="189">
        <v>3</v>
      </c>
      <c r="B4" s="79" t="s">
        <v>140</v>
      </c>
      <c r="C4" s="67" t="s">
        <v>434</v>
      </c>
      <c r="D4" s="178" t="s">
        <v>435</v>
      </c>
      <c r="E4" s="170">
        <f>SUM(F4:G4)</f>
        <v>2</v>
      </c>
      <c r="F4" s="67">
        <v>1</v>
      </c>
      <c r="G4" s="64">
        <v>1</v>
      </c>
    </row>
    <row r="5" spans="1:7" ht="56" x14ac:dyDescent="0.2">
      <c r="A5" s="189">
        <v>4</v>
      </c>
      <c r="B5" s="60" t="s">
        <v>149</v>
      </c>
      <c r="C5" s="68" t="s">
        <v>437</v>
      </c>
      <c r="D5" s="179" t="s">
        <v>505</v>
      </c>
      <c r="E5" s="171">
        <v>13</v>
      </c>
      <c r="F5" s="171">
        <v>3</v>
      </c>
      <c r="G5" s="172"/>
    </row>
    <row r="6" spans="1:7" ht="28" x14ac:dyDescent="0.2">
      <c r="A6" s="189" t="s">
        <v>410</v>
      </c>
      <c r="B6" s="59" t="s">
        <v>33</v>
      </c>
      <c r="C6" s="59" t="s">
        <v>418</v>
      </c>
      <c r="D6" s="59" t="s">
        <v>503</v>
      </c>
      <c r="E6" s="59" t="s">
        <v>91</v>
      </c>
      <c r="F6" s="59" t="s">
        <v>51</v>
      </c>
      <c r="G6" s="59" t="s">
        <v>504</v>
      </c>
    </row>
    <row r="7" spans="1:7" s="190" customFormat="1" ht="70" x14ac:dyDescent="0.2">
      <c r="A7" s="189">
        <v>1</v>
      </c>
      <c r="B7" s="79" t="s">
        <v>160</v>
      </c>
      <c r="C7" s="67" t="s">
        <v>440</v>
      </c>
      <c r="D7" s="180" t="s">
        <v>506</v>
      </c>
      <c r="E7" s="80">
        <v>5</v>
      </c>
      <c r="F7" s="80">
        <v>3</v>
      </c>
      <c r="G7" s="63">
        <v>1</v>
      </c>
    </row>
    <row r="8" spans="1:7" s="190" customFormat="1" ht="56" x14ac:dyDescent="0.2">
      <c r="A8" s="189">
        <v>2</v>
      </c>
      <c r="B8" s="79" t="s">
        <v>165</v>
      </c>
      <c r="C8" s="67" t="s">
        <v>445</v>
      </c>
      <c r="D8" s="180" t="s">
        <v>507</v>
      </c>
      <c r="E8" s="80">
        <f t="shared" ref="E8:E14" si="0">SUM(F8:G8)</f>
        <v>2</v>
      </c>
      <c r="F8" s="80">
        <v>1</v>
      </c>
      <c r="G8" s="63">
        <v>1</v>
      </c>
    </row>
    <row r="9" spans="1:7" s="190" customFormat="1" ht="56" x14ac:dyDescent="0.2">
      <c r="A9" s="189">
        <v>3</v>
      </c>
      <c r="B9" s="79" t="s">
        <v>169</v>
      </c>
      <c r="C9" s="67" t="s">
        <v>174</v>
      </c>
      <c r="D9" s="180" t="s">
        <v>508</v>
      </c>
      <c r="E9" s="80">
        <f t="shared" si="0"/>
        <v>3</v>
      </c>
      <c r="F9" s="80">
        <v>2</v>
      </c>
      <c r="G9" s="63">
        <v>1</v>
      </c>
    </row>
    <row r="10" spans="1:7" s="190" customFormat="1" ht="56" x14ac:dyDescent="0.2">
      <c r="A10" s="189">
        <v>4</v>
      </c>
      <c r="B10" s="79" t="s">
        <v>173</v>
      </c>
      <c r="C10" s="67" t="s">
        <v>449</v>
      </c>
      <c r="D10" s="180" t="s">
        <v>509</v>
      </c>
      <c r="E10" s="80">
        <f t="shared" si="0"/>
        <v>3</v>
      </c>
      <c r="F10" s="80">
        <v>2</v>
      </c>
      <c r="G10" s="63">
        <v>1</v>
      </c>
    </row>
    <row r="11" spans="1:7" s="190" customFormat="1" ht="126" x14ac:dyDescent="0.2">
      <c r="A11" s="189">
        <v>5</v>
      </c>
      <c r="B11" s="79" t="s">
        <v>178</v>
      </c>
      <c r="C11" s="67" t="s">
        <v>451</v>
      </c>
      <c r="D11" s="180" t="s">
        <v>510</v>
      </c>
      <c r="E11" s="80">
        <f t="shared" si="0"/>
        <v>2</v>
      </c>
      <c r="F11" s="80">
        <v>1</v>
      </c>
      <c r="G11" s="63">
        <v>1</v>
      </c>
    </row>
    <row r="12" spans="1:7" s="190" customFormat="1" ht="42" x14ac:dyDescent="0.2">
      <c r="A12" s="189">
        <v>6</v>
      </c>
      <c r="B12" s="79" t="s">
        <v>181</v>
      </c>
      <c r="C12" s="67" t="s">
        <v>453</v>
      </c>
      <c r="D12" s="180" t="s">
        <v>511</v>
      </c>
      <c r="E12" s="80">
        <f t="shared" si="0"/>
        <v>4</v>
      </c>
      <c r="F12" s="81">
        <v>3</v>
      </c>
      <c r="G12" s="63">
        <v>1</v>
      </c>
    </row>
    <row r="13" spans="1:7" s="190" customFormat="1" ht="70" x14ac:dyDescent="0.2">
      <c r="A13" s="189">
        <v>7</v>
      </c>
      <c r="B13" s="79" t="s">
        <v>184</v>
      </c>
      <c r="C13" s="67" t="s">
        <v>455</v>
      </c>
      <c r="D13" s="180" t="s">
        <v>512</v>
      </c>
      <c r="E13" s="80">
        <f t="shared" si="0"/>
        <v>2</v>
      </c>
      <c r="F13" s="81">
        <v>1</v>
      </c>
      <c r="G13" s="63">
        <v>1</v>
      </c>
    </row>
    <row r="14" spans="1:7" s="190" customFormat="1" ht="112" x14ac:dyDescent="0.2">
      <c r="A14" s="189">
        <v>8</v>
      </c>
      <c r="B14" s="79" t="s">
        <v>458</v>
      </c>
      <c r="C14" s="67" t="s">
        <v>459</v>
      </c>
      <c r="D14" s="180" t="s">
        <v>460</v>
      </c>
      <c r="E14" s="80">
        <f t="shared" si="0"/>
        <v>3</v>
      </c>
      <c r="F14" s="81">
        <v>2</v>
      </c>
      <c r="G14" s="63">
        <v>1</v>
      </c>
    </row>
    <row r="15" spans="1:7" x14ac:dyDescent="0.2">
      <c r="A15" s="189"/>
      <c r="B15" s="160"/>
      <c r="C15" s="160"/>
      <c r="D15" s="181"/>
      <c r="E15" s="160"/>
      <c r="F15" s="160"/>
      <c r="G15" s="161"/>
    </row>
    <row r="16" spans="1:7" ht="28" x14ac:dyDescent="0.2">
      <c r="A16" s="189" t="s">
        <v>410</v>
      </c>
      <c r="B16" s="59" t="s">
        <v>33</v>
      </c>
      <c r="C16" s="59" t="s">
        <v>418</v>
      </c>
      <c r="D16" s="176" t="s">
        <v>503</v>
      </c>
      <c r="E16" s="59" t="s">
        <v>91</v>
      </c>
      <c r="F16" s="59" t="s">
        <v>51</v>
      </c>
      <c r="G16" s="59" t="s">
        <v>504</v>
      </c>
    </row>
    <row r="17" spans="1:7" ht="98" x14ac:dyDescent="0.2">
      <c r="A17" s="189">
        <v>1</v>
      </c>
      <c r="B17" s="157" t="s">
        <v>191</v>
      </c>
      <c r="C17" s="82" t="s">
        <v>462</v>
      </c>
      <c r="D17" s="182" t="s">
        <v>513</v>
      </c>
      <c r="E17" s="82">
        <v>8</v>
      </c>
      <c r="F17" s="82">
        <v>3</v>
      </c>
      <c r="G17" s="191">
        <f>100%/3</f>
        <v>0.33333333333333331</v>
      </c>
    </row>
    <row r="18" spans="1:7" ht="84" x14ac:dyDescent="0.2">
      <c r="A18" s="189">
        <v>2</v>
      </c>
      <c r="B18" s="157" t="s">
        <v>198</v>
      </c>
      <c r="C18" s="82" t="s">
        <v>466</v>
      </c>
      <c r="D18" s="182" t="s">
        <v>514</v>
      </c>
      <c r="E18" s="82">
        <v>13</v>
      </c>
      <c r="F18" s="159">
        <v>3</v>
      </c>
      <c r="G18" s="64">
        <v>1</v>
      </c>
    </row>
    <row r="19" spans="1:7" ht="28" x14ac:dyDescent="0.2">
      <c r="A19" s="189" t="s">
        <v>410</v>
      </c>
      <c r="B19" s="59" t="s">
        <v>33</v>
      </c>
      <c r="C19" s="59" t="s">
        <v>418</v>
      </c>
      <c r="D19" s="176" t="s">
        <v>503</v>
      </c>
      <c r="E19" s="59" t="s">
        <v>91</v>
      </c>
      <c r="F19" s="59" t="s">
        <v>51</v>
      </c>
      <c r="G19" s="59" t="s">
        <v>504</v>
      </c>
    </row>
    <row r="20" spans="1:7" s="190" customFormat="1" ht="182" x14ac:dyDescent="0.2">
      <c r="A20" s="189">
        <v>1</v>
      </c>
      <c r="B20" s="78" t="s">
        <v>467</v>
      </c>
      <c r="C20" s="67" t="s">
        <v>468</v>
      </c>
      <c r="D20" s="178" t="s">
        <v>469</v>
      </c>
      <c r="E20" s="67">
        <f>SUM(F20:G20)</f>
        <v>2</v>
      </c>
      <c r="F20" s="67">
        <v>1</v>
      </c>
      <c r="G20" s="64">
        <v>1</v>
      </c>
    </row>
    <row r="21" spans="1:7" ht="28" x14ac:dyDescent="0.2">
      <c r="A21" s="189" t="s">
        <v>410</v>
      </c>
      <c r="B21" s="59" t="s">
        <v>33</v>
      </c>
      <c r="C21" s="59" t="s">
        <v>418</v>
      </c>
      <c r="D21" s="176" t="s">
        <v>503</v>
      </c>
      <c r="E21" s="59" t="s">
        <v>91</v>
      </c>
      <c r="F21" s="59" t="s">
        <v>51</v>
      </c>
      <c r="G21" s="59" t="s">
        <v>504</v>
      </c>
    </row>
    <row r="22" spans="1:7" s="190" customFormat="1" ht="42" x14ac:dyDescent="0.2">
      <c r="A22" s="189">
        <v>1</v>
      </c>
      <c r="B22" s="78" t="s">
        <v>226</v>
      </c>
      <c r="C22" s="65" t="s">
        <v>472</v>
      </c>
      <c r="D22" s="183" t="s">
        <v>515</v>
      </c>
      <c r="E22" s="65">
        <v>4</v>
      </c>
      <c r="F22" s="65">
        <v>1</v>
      </c>
      <c r="G22" s="66">
        <v>1</v>
      </c>
    </row>
    <row r="23" spans="1:7" s="190" customFormat="1" ht="42" x14ac:dyDescent="0.2">
      <c r="A23" s="189">
        <v>2</v>
      </c>
      <c r="B23" s="78" t="s">
        <v>242</v>
      </c>
      <c r="C23" s="67" t="s">
        <v>476</v>
      </c>
      <c r="D23" s="178" t="s">
        <v>477</v>
      </c>
      <c r="E23" s="65">
        <v>2</v>
      </c>
      <c r="F23" s="67">
        <v>2</v>
      </c>
      <c r="G23" s="66">
        <v>1</v>
      </c>
    </row>
    <row r="24" spans="1:7" s="190" customFormat="1" ht="84" x14ac:dyDescent="0.2">
      <c r="A24" s="189">
        <v>3</v>
      </c>
      <c r="B24" s="78" t="s">
        <v>248</v>
      </c>
      <c r="C24" s="67" t="s">
        <v>478</v>
      </c>
      <c r="D24" s="178" t="s">
        <v>516</v>
      </c>
      <c r="E24" s="65">
        <v>6</v>
      </c>
      <c r="F24" s="67">
        <v>5</v>
      </c>
      <c r="G24" s="66">
        <v>1</v>
      </c>
    </row>
    <row r="25" spans="1:7" s="190" customFormat="1" ht="42" x14ac:dyDescent="0.2">
      <c r="A25" s="189">
        <v>4</v>
      </c>
      <c r="B25" s="78" t="s">
        <v>480</v>
      </c>
      <c r="C25" s="67" t="s">
        <v>481</v>
      </c>
      <c r="D25" s="178" t="s">
        <v>517</v>
      </c>
      <c r="E25" s="175">
        <v>4</v>
      </c>
      <c r="F25" s="65">
        <v>1</v>
      </c>
      <c r="G25" s="66">
        <v>1</v>
      </c>
    </row>
    <row r="26" spans="1:7" ht="28" x14ac:dyDescent="0.2">
      <c r="A26" s="189" t="s">
        <v>410</v>
      </c>
      <c r="B26" s="59" t="s">
        <v>33</v>
      </c>
      <c r="C26" s="59" t="s">
        <v>418</v>
      </c>
      <c r="D26" s="176" t="s">
        <v>503</v>
      </c>
      <c r="E26" s="59" t="s">
        <v>91</v>
      </c>
      <c r="F26" s="59" t="s">
        <v>51</v>
      </c>
      <c r="G26" s="59" t="s">
        <v>504</v>
      </c>
    </row>
    <row r="27" spans="1:7" s="190" customFormat="1" ht="84" x14ac:dyDescent="0.2">
      <c r="A27" s="189">
        <v>1</v>
      </c>
      <c r="B27" s="89" t="s">
        <v>270</v>
      </c>
      <c r="C27" s="68" t="s">
        <v>485</v>
      </c>
      <c r="D27" s="180" t="s">
        <v>486</v>
      </c>
      <c r="E27" s="68">
        <v>4</v>
      </c>
      <c r="F27" s="68">
        <v>1</v>
      </c>
      <c r="G27" s="66">
        <v>1</v>
      </c>
    </row>
    <row r="28" spans="1:7" s="190" customFormat="1" ht="56" x14ac:dyDescent="0.2">
      <c r="A28" s="189">
        <v>2</v>
      </c>
      <c r="B28" s="150" t="s">
        <v>275</v>
      </c>
      <c r="C28" s="151" t="s">
        <v>488</v>
      </c>
      <c r="D28" s="184" t="s">
        <v>489</v>
      </c>
      <c r="E28" s="151">
        <v>3</v>
      </c>
      <c r="F28" s="151">
        <v>1</v>
      </c>
      <c r="G28" s="174">
        <v>0</v>
      </c>
    </row>
    <row r="29" spans="1:7" s="190" customFormat="1" ht="56" x14ac:dyDescent="0.2">
      <c r="A29" s="189">
        <v>3</v>
      </c>
      <c r="B29" s="89" t="s">
        <v>276</v>
      </c>
      <c r="C29" s="68" t="s">
        <v>490</v>
      </c>
      <c r="D29" s="179" t="s">
        <v>518</v>
      </c>
      <c r="E29" s="68">
        <v>8</v>
      </c>
      <c r="F29" s="68">
        <v>2</v>
      </c>
      <c r="G29" s="73">
        <v>1</v>
      </c>
    </row>
    <row r="30" spans="1:7" s="190" customFormat="1" ht="42" x14ac:dyDescent="0.2">
      <c r="A30" s="189">
        <v>4</v>
      </c>
      <c r="B30" s="89" t="s">
        <v>278</v>
      </c>
      <c r="C30" s="68" t="s">
        <v>492</v>
      </c>
      <c r="D30" s="185" t="s">
        <v>519</v>
      </c>
      <c r="E30" s="68">
        <v>5</v>
      </c>
      <c r="F30" s="68">
        <v>1</v>
      </c>
      <c r="G30" s="73">
        <v>1</v>
      </c>
    </row>
    <row r="31" spans="1:7" s="190" customFormat="1" ht="28" x14ac:dyDescent="0.2">
      <c r="A31" s="189">
        <v>5</v>
      </c>
      <c r="B31" s="89" t="s">
        <v>283</v>
      </c>
      <c r="C31" s="68" t="s">
        <v>494</v>
      </c>
      <c r="D31" s="179" t="s">
        <v>520</v>
      </c>
      <c r="E31" s="68">
        <v>6</v>
      </c>
      <c r="F31" s="68">
        <v>1</v>
      </c>
      <c r="G31" s="73">
        <v>1</v>
      </c>
    </row>
    <row r="32" spans="1:7" s="190" customFormat="1" ht="28" x14ac:dyDescent="0.2">
      <c r="A32" s="189">
        <v>6</v>
      </c>
      <c r="B32" s="89" t="s">
        <v>287</v>
      </c>
      <c r="C32" s="68" t="s">
        <v>496</v>
      </c>
      <c r="D32" s="179" t="s">
        <v>521</v>
      </c>
      <c r="E32" s="68">
        <v>6</v>
      </c>
      <c r="F32" s="68">
        <v>1</v>
      </c>
      <c r="G32" s="73">
        <v>1</v>
      </c>
    </row>
    <row r="33" spans="1:7" s="190" customFormat="1" ht="28" x14ac:dyDescent="0.2">
      <c r="A33" s="189">
        <v>7</v>
      </c>
      <c r="B33" s="89" t="s">
        <v>290</v>
      </c>
      <c r="C33" s="68" t="s">
        <v>498</v>
      </c>
      <c r="D33" s="179" t="s">
        <v>522</v>
      </c>
      <c r="E33" s="68">
        <v>6</v>
      </c>
      <c r="F33" s="68">
        <v>1</v>
      </c>
      <c r="G33" s="73">
        <v>1</v>
      </c>
    </row>
    <row r="34" spans="1:7" s="190" customFormat="1" ht="84" x14ac:dyDescent="0.2">
      <c r="A34" s="189">
        <v>8</v>
      </c>
      <c r="B34" s="89" t="s">
        <v>500</v>
      </c>
      <c r="C34" s="65" t="s">
        <v>501</v>
      </c>
      <c r="D34" s="185" t="s">
        <v>523</v>
      </c>
      <c r="E34" s="68">
        <v>3</v>
      </c>
      <c r="F34" s="65">
        <v>1</v>
      </c>
      <c r="G34" s="73">
        <v>1</v>
      </c>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424CB-FFC2-471D-AF84-EC0B6DC0BB08}">
  <sheetPr>
    <tabColor rgb="FF00B0F0"/>
  </sheetPr>
  <dimension ref="A1:AD94"/>
  <sheetViews>
    <sheetView zoomScale="70" zoomScaleNormal="70" workbookViewId="0">
      <selection activeCell="A3" sqref="A3:C9"/>
    </sheetView>
  </sheetViews>
  <sheetFormatPr baseColWidth="10" defaultColWidth="14.5" defaultRowHeight="15" customHeight="1" x14ac:dyDescent="0.2"/>
  <cols>
    <col min="1" max="1" width="7.1640625" style="91" customWidth="1"/>
    <col min="2" max="2" width="11.5" style="91" customWidth="1"/>
    <col min="3" max="3" width="35.83203125" style="91" customWidth="1"/>
    <col min="4" max="4" width="34.5" style="91" customWidth="1"/>
    <col min="5" max="5" width="15" style="91" bestFit="1" customWidth="1"/>
    <col min="6" max="6" width="14.1640625" style="91" customWidth="1"/>
    <col min="7" max="7" width="15.5" style="91" customWidth="1"/>
    <col min="8" max="12" width="11.5" style="91" customWidth="1"/>
    <col min="13" max="13" width="12.83203125" style="91" customWidth="1"/>
    <col min="14" max="14" width="16.83203125" style="91" customWidth="1"/>
    <col min="15" max="15" width="16.5" style="91" customWidth="1"/>
    <col min="16" max="16" width="19.5" style="91" customWidth="1"/>
    <col min="17" max="17" width="13.5" style="91" customWidth="1"/>
    <col min="18" max="18" width="18.5" style="91" customWidth="1"/>
    <col min="19" max="19" width="15.5" style="91" customWidth="1"/>
    <col min="20" max="20" width="10.83203125" style="91" customWidth="1"/>
    <col min="21" max="24" width="18.5" style="91" customWidth="1"/>
    <col min="25" max="25" width="31.5" style="91" customWidth="1"/>
    <col min="26" max="26" width="54" style="91" customWidth="1"/>
    <col min="27" max="16384" width="14.5" style="91"/>
  </cols>
  <sheetData>
    <row r="1" spans="1:30" ht="116.25" customHeight="1" thickBot="1" x14ac:dyDescent="0.25">
      <c r="A1" s="733">
        <v>4</v>
      </c>
      <c r="B1" s="734"/>
      <c r="C1" s="735" t="s">
        <v>524</v>
      </c>
      <c r="D1" s="736"/>
      <c r="E1" s="737" t="s">
        <v>525</v>
      </c>
      <c r="F1" s="737"/>
      <c r="G1" s="737"/>
      <c r="H1" s="737"/>
      <c r="I1" s="737"/>
      <c r="J1" s="737"/>
      <c r="K1" s="737"/>
      <c r="L1" s="737"/>
      <c r="M1" s="737"/>
      <c r="N1" s="737"/>
      <c r="O1" s="737"/>
      <c r="P1" s="737"/>
      <c r="Q1" s="737"/>
      <c r="R1" s="737"/>
      <c r="S1" s="737"/>
      <c r="T1" s="737"/>
      <c r="U1" s="737"/>
      <c r="V1" s="737"/>
      <c r="W1" s="737"/>
      <c r="X1" s="737"/>
      <c r="Y1" s="737"/>
      <c r="Z1" s="737"/>
    </row>
    <row r="2" spans="1:30" s="101" customFormat="1" ht="14.25" customHeight="1" thickBot="1" x14ac:dyDescent="0.25">
      <c r="A2" s="738" t="s">
        <v>526</v>
      </c>
      <c r="B2" s="739"/>
      <c r="C2" s="739"/>
      <c r="D2" s="739"/>
      <c r="E2" s="739"/>
      <c r="F2" s="739"/>
      <c r="G2" s="739"/>
      <c r="H2" s="739"/>
      <c r="I2" s="739"/>
      <c r="J2" s="739"/>
      <c r="K2" s="739"/>
      <c r="L2" s="739"/>
      <c r="M2" s="739"/>
      <c r="N2" s="739"/>
      <c r="O2" s="740"/>
      <c r="P2" s="106"/>
      <c r="Q2" s="738" t="s">
        <v>527</v>
      </c>
      <c r="R2" s="739"/>
      <c r="S2" s="739"/>
      <c r="T2" s="739"/>
      <c r="U2" s="739"/>
      <c r="V2" s="739"/>
      <c r="W2" s="739"/>
      <c r="X2" s="739"/>
      <c r="Y2" s="739"/>
      <c r="Z2" s="739"/>
      <c r="AA2" s="739"/>
      <c r="AB2" s="739"/>
      <c r="AC2" s="739"/>
      <c r="AD2" s="740"/>
    </row>
    <row r="3" spans="1:30" s="101" customFormat="1" ht="129" customHeight="1" x14ac:dyDescent="0.2">
      <c r="A3" s="108" t="s">
        <v>528</v>
      </c>
      <c r="B3" s="109" t="s">
        <v>529</v>
      </c>
      <c r="C3" s="110" t="s">
        <v>530</v>
      </c>
      <c r="D3" s="110" t="s">
        <v>531</v>
      </c>
      <c r="E3" s="110" t="s">
        <v>532</v>
      </c>
      <c r="F3" s="110" t="s">
        <v>533</v>
      </c>
      <c r="G3" s="110" t="s">
        <v>534</v>
      </c>
      <c r="H3" s="110" t="s">
        <v>535</v>
      </c>
      <c r="I3" s="110" t="s">
        <v>536</v>
      </c>
      <c r="J3" s="110" t="s">
        <v>537</v>
      </c>
      <c r="K3" s="110" t="s">
        <v>538</v>
      </c>
      <c r="L3" s="110" t="s">
        <v>539</v>
      </c>
      <c r="M3" s="110" t="s">
        <v>540</v>
      </c>
      <c r="N3" s="110" t="s">
        <v>541</v>
      </c>
      <c r="O3" s="345"/>
      <c r="P3" s="106"/>
    </row>
    <row r="4" spans="1:30" s="101" customFormat="1" ht="30" customHeight="1" x14ac:dyDescent="0.2">
      <c r="A4" s="111" t="s">
        <v>542</v>
      </c>
      <c r="B4" s="112"/>
      <c r="C4" s="113"/>
      <c r="D4" s="113"/>
      <c r="E4" s="114" t="e">
        <f>D4/C4</f>
        <v>#DIV/0!</v>
      </c>
      <c r="F4" s="115" t="e">
        <f>#REF!</f>
        <v>#REF!</v>
      </c>
      <c r="G4" s="115"/>
      <c r="H4" s="114" t="e">
        <f t="shared" ref="H4:H9" si="0">G4/F4</f>
        <v>#REF!</v>
      </c>
      <c r="I4" s="115" t="e">
        <f>#REF!</f>
        <v>#REF!</v>
      </c>
      <c r="J4" s="115">
        <f>+' Seguimiento'!V45</f>
        <v>0</v>
      </c>
      <c r="K4" s="114" t="e">
        <f t="shared" ref="K4:K9" si="1">J4/I4</f>
        <v>#REF!</v>
      </c>
      <c r="L4" s="116" t="e">
        <f>#REF!</f>
        <v>#REF!</v>
      </c>
      <c r="M4" s="116"/>
      <c r="N4" s="114" t="e">
        <f t="shared" ref="N4:N9" si="2">M4/L4</f>
        <v>#REF!</v>
      </c>
      <c r="O4" s="346"/>
      <c r="P4" s="106"/>
    </row>
    <row r="5" spans="1:30" s="101" customFormat="1" ht="41.25" customHeight="1" x14ac:dyDescent="0.2">
      <c r="A5" s="111" t="s">
        <v>543</v>
      </c>
      <c r="B5" s="112"/>
      <c r="C5" s="113"/>
      <c r="D5" s="113"/>
      <c r="E5" s="114" t="e">
        <f t="shared" ref="E5:E9" si="3">D5/C5</f>
        <v>#DIV/0!</v>
      </c>
      <c r="F5" s="115" t="e">
        <f>#REF!</f>
        <v>#REF!</v>
      </c>
      <c r="G5" s="115"/>
      <c r="H5" s="114" t="e">
        <f t="shared" si="0"/>
        <v>#REF!</v>
      </c>
      <c r="I5" s="115" t="e">
        <f>#REF!</f>
        <v>#REF!</v>
      </c>
      <c r="J5" s="115">
        <f>+' Seguimiento'!V56</f>
        <v>0</v>
      </c>
      <c r="K5" s="114" t="e">
        <f t="shared" si="1"/>
        <v>#REF!</v>
      </c>
      <c r="L5" s="116" t="e">
        <f>#REF!</f>
        <v>#REF!</v>
      </c>
      <c r="M5" s="116"/>
      <c r="N5" s="114" t="e">
        <f t="shared" si="2"/>
        <v>#REF!</v>
      </c>
      <c r="O5" s="346"/>
      <c r="P5" s="106"/>
    </row>
    <row r="6" spans="1:30" s="101" customFormat="1" ht="30" customHeight="1" x14ac:dyDescent="0.2">
      <c r="A6" s="111" t="s">
        <v>544</v>
      </c>
      <c r="B6" s="112"/>
      <c r="C6" s="113"/>
      <c r="D6" s="113"/>
      <c r="E6" s="114" t="e">
        <f t="shared" si="3"/>
        <v>#DIV/0!</v>
      </c>
      <c r="F6" s="115" t="e">
        <f>#REF!</f>
        <v>#REF!</v>
      </c>
      <c r="G6" s="115"/>
      <c r="H6" s="114" t="e">
        <f t="shared" si="0"/>
        <v>#REF!</v>
      </c>
      <c r="I6" s="115" t="e">
        <f>#REF!</f>
        <v>#REF!</v>
      </c>
      <c r="J6" s="115">
        <f>+' Seguimiento'!V62</f>
        <v>0</v>
      </c>
      <c r="K6" s="114" t="e">
        <f t="shared" si="1"/>
        <v>#REF!</v>
      </c>
      <c r="L6" s="116" t="e">
        <f>#REF!</f>
        <v>#REF!</v>
      </c>
      <c r="M6" s="116"/>
      <c r="N6" s="114" t="e">
        <f t="shared" si="2"/>
        <v>#REF!</v>
      </c>
      <c r="O6" s="346"/>
      <c r="P6" s="106"/>
    </row>
    <row r="7" spans="1:30" s="101" customFormat="1" ht="30" customHeight="1" x14ac:dyDescent="0.2">
      <c r="A7" s="111" t="s">
        <v>545</v>
      </c>
      <c r="B7" s="112"/>
      <c r="C7" s="113"/>
      <c r="D7" s="113"/>
      <c r="E7" s="114" t="e">
        <f t="shared" si="3"/>
        <v>#DIV/0!</v>
      </c>
      <c r="F7" s="115" t="e">
        <f>#REF!</f>
        <v>#REF!</v>
      </c>
      <c r="G7" s="115"/>
      <c r="H7" s="114" t="e">
        <f t="shared" si="0"/>
        <v>#REF!</v>
      </c>
      <c r="I7" s="115" t="e">
        <f>#REF!</f>
        <v>#REF!</v>
      </c>
      <c r="J7" s="115">
        <f>+' Seguimiento'!V71</f>
        <v>0</v>
      </c>
      <c r="K7" s="114" t="e">
        <f t="shared" si="1"/>
        <v>#REF!</v>
      </c>
      <c r="L7" s="116" t="e">
        <f>#REF!</f>
        <v>#REF!</v>
      </c>
      <c r="M7" s="116"/>
      <c r="N7" s="114" t="e">
        <f t="shared" si="2"/>
        <v>#REF!</v>
      </c>
      <c r="O7" s="346"/>
      <c r="P7" s="106"/>
    </row>
    <row r="8" spans="1:30" s="101" customFormat="1" ht="30" customHeight="1" x14ac:dyDescent="0.2">
      <c r="A8" s="111" t="s">
        <v>546</v>
      </c>
      <c r="B8" s="112"/>
      <c r="C8" s="113"/>
      <c r="D8" s="113"/>
      <c r="E8" s="114" t="e">
        <f t="shared" si="3"/>
        <v>#DIV/0!</v>
      </c>
      <c r="F8" s="115" t="e">
        <f>#REF!</f>
        <v>#REF!</v>
      </c>
      <c r="G8" s="115"/>
      <c r="H8" s="114" t="e">
        <f t="shared" si="0"/>
        <v>#REF!</v>
      </c>
      <c r="I8" s="115" t="e">
        <f>#REF!</f>
        <v>#REF!</v>
      </c>
      <c r="J8" s="115">
        <f>+' Seguimiento'!V92</f>
        <v>0</v>
      </c>
      <c r="K8" s="114" t="e">
        <f t="shared" si="1"/>
        <v>#REF!</v>
      </c>
      <c r="L8" s="116" t="e">
        <f>#REF!</f>
        <v>#REF!</v>
      </c>
      <c r="M8" s="116"/>
      <c r="N8" s="114" t="e">
        <f t="shared" si="2"/>
        <v>#REF!</v>
      </c>
      <c r="O8" s="346"/>
      <c r="P8" s="106"/>
    </row>
    <row r="9" spans="1:30" s="101" customFormat="1" ht="30" customHeight="1" thickBot="1" x14ac:dyDescent="0.25">
      <c r="A9" s="117" t="s">
        <v>547</v>
      </c>
      <c r="B9" s="112"/>
      <c r="C9" s="113"/>
      <c r="D9" s="113"/>
      <c r="E9" s="114" t="e">
        <f t="shared" si="3"/>
        <v>#DIV/0!</v>
      </c>
      <c r="F9" s="115" t="e">
        <f>#REF!</f>
        <v>#REF!</v>
      </c>
      <c r="G9" s="115"/>
      <c r="H9" s="114" t="e">
        <f t="shared" si="0"/>
        <v>#REF!</v>
      </c>
      <c r="I9" s="115" t="e">
        <f>#REF!</f>
        <v>#REF!</v>
      </c>
      <c r="J9" s="115" t="e">
        <f>+' Seguimiento'!#REF!</f>
        <v>#REF!</v>
      </c>
      <c r="K9" s="114" t="e">
        <f t="shared" si="1"/>
        <v>#REF!</v>
      </c>
      <c r="L9" s="116" t="e">
        <f>#REF!</f>
        <v>#REF!</v>
      </c>
      <c r="M9" s="118"/>
      <c r="N9" s="114" t="e">
        <f t="shared" si="2"/>
        <v>#REF!</v>
      </c>
      <c r="O9" s="346"/>
      <c r="P9" s="106"/>
    </row>
    <row r="10" spans="1:30" s="101" customFormat="1" ht="28.5" customHeight="1" thickTop="1" thickBot="1" x14ac:dyDescent="0.25">
      <c r="A10" s="120"/>
      <c r="B10" s="119"/>
      <c r="C10" s="121"/>
      <c r="D10" s="122" t="e">
        <f>#REF!</f>
        <v>#REF!</v>
      </c>
      <c r="E10" s="122" t="e">
        <f>AVERAGE(E4:E9)</f>
        <v>#DIV/0!</v>
      </c>
      <c r="F10" s="123"/>
      <c r="G10" s="122" t="e">
        <f>SUM(#REF!)+(G9*#REF!)</f>
        <v>#REF!</v>
      </c>
      <c r="H10" s="122" t="e">
        <f>AVERAGE(H4:H9)</f>
        <v>#REF!</v>
      </c>
      <c r="I10" s="123"/>
      <c r="J10" s="122" t="e">
        <f>+AVERAGE(J4:J9)</f>
        <v>#REF!</v>
      </c>
      <c r="K10" s="122" t="e">
        <f>+AVERAGE(K4:K9)</f>
        <v>#REF!</v>
      </c>
      <c r="L10" s="124"/>
      <c r="M10" s="125"/>
      <c r="N10" s="126"/>
      <c r="O10" s="346"/>
      <c r="P10" s="106"/>
    </row>
    <row r="11" spans="1:30" s="101" customFormat="1" ht="14.25" customHeight="1" thickBot="1" x14ac:dyDescent="0.25">
      <c r="A11" s="105"/>
      <c r="B11" s="106"/>
      <c r="C11" s="106"/>
      <c r="D11" s="106"/>
      <c r="E11" s="106"/>
      <c r="F11" s="106"/>
      <c r="G11" s="106"/>
      <c r="H11" s="127"/>
      <c r="I11" s="127"/>
      <c r="J11" s="106"/>
      <c r="K11" s="106"/>
      <c r="L11" s="106"/>
      <c r="M11" s="106"/>
      <c r="N11" s="106"/>
      <c r="O11" s="107"/>
      <c r="P11" s="106"/>
      <c r="Q11" s="106"/>
      <c r="R11" s="106"/>
      <c r="S11" s="106"/>
      <c r="T11" s="106"/>
      <c r="U11" s="106"/>
      <c r="V11" s="106"/>
      <c r="W11" s="106"/>
      <c r="X11" s="106"/>
      <c r="Y11" s="106"/>
      <c r="Z11" s="106"/>
      <c r="AA11" s="106"/>
      <c r="AB11" s="106"/>
      <c r="AC11" s="106"/>
      <c r="AD11" s="106"/>
    </row>
    <row r="12" spans="1:30" s="101" customFormat="1" ht="15" customHeight="1" thickBot="1" x14ac:dyDescent="0.25">
      <c r="A12" s="741" t="s">
        <v>548</v>
      </c>
      <c r="B12" s="742"/>
      <c r="C12" s="742"/>
      <c r="D12" s="742"/>
      <c r="E12" s="742"/>
      <c r="F12" s="742"/>
      <c r="G12" s="742"/>
      <c r="H12" s="742"/>
      <c r="I12" s="742"/>
      <c r="J12" s="742"/>
      <c r="K12" s="742"/>
      <c r="L12" s="742"/>
      <c r="M12" s="742"/>
      <c r="N12" s="742"/>
      <c r="O12" s="743"/>
      <c r="P12" s="106"/>
      <c r="Q12" s="741" t="s">
        <v>549</v>
      </c>
      <c r="R12" s="742"/>
      <c r="S12" s="742"/>
      <c r="T12" s="742"/>
      <c r="U12" s="742"/>
      <c r="V12" s="742"/>
      <c r="W12" s="742"/>
      <c r="X12" s="742"/>
      <c r="Y12" s="742"/>
      <c r="Z12" s="742"/>
      <c r="AA12" s="742"/>
      <c r="AB12" s="742"/>
      <c r="AC12" s="742"/>
      <c r="AD12" s="743"/>
    </row>
    <row r="13" spans="1:30" s="101" customFormat="1" ht="14.25" customHeight="1" x14ac:dyDescent="0.2">
      <c r="A13" s="744"/>
      <c r="B13" s="745"/>
      <c r="C13" s="745"/>
      <c r="D13" s="745"/>
      <c r="E13" s="745"/>
      <c r="F13" s="745"/>
      <c r="G13" s="745"/>
      <c r="H13" s="745"/>
      <c r="I13" s="745"/>
      <c r="J13" s="745"/>
      <c r="K13" s="745"/>
      <c r="L13" s="745"/>
      <c r="M13" s="745"/>
      <c r="N13" s="745"/>
      <c r="O13" s="746"/>
      <c r="P13" s="128"/>
      <c r="Q13" s="753" t="s">
        <v>550</v>
      </c>
      <c r="R13" s="745"/>
      <c r="S13" s="745"/>
      <c r="T13" s="745"/>
      <c r="U13" s="745"/>
      <c r="V13" s="745"/>
      <c r="W13" s="745"/>
      <c r="X13" s="745"/>
      <c r="Y13" s="745"/>
      <c r="Z13" s="745"/>
      <c r="AA13" s="745"/>
      <c r="AB13" s="745"/>
      <c r="AC13" s="745"/>
      <c r="AD13" s="746"/>
    </row>
    <row r="14" spans="1:30" s="101" customFormat="1" ht="14.25" customHeight="1" x14ac:dyDescent="0.2">
      <c r="A14" s="747"/>
      <c r="B14" s="748"/>
      <c r="C14" s="748"/>
      <c r="D14" s="748"/>
      <c r="E14" s="748"/>
      <c r="F14" s="748"/>
      <c r="G14" s="748"/>
      <c r="H14" s="748"/>
      <c r="I14" s="748"/>
      <c r="J14" s="748"/>
      <c r="K14" s="748"/>
      <c r="L14" s="748"/>
      <c r="M14" s="748"/>
      <c r="N14" s="748"/>
      <c r="O14" s="749"/>
      <c r="P14" s="128"/>
      <c r="Q14" s="747"/>
      <c r="R14" s="748"/>
      <c r="S14" s="748"/>
      <c r="T14" s="748"/>
      <c r="U14" s="748"/>
      <c r="V14" s="748"/>
      <c r="W14" s="748"/>
      <c r="X14" s="748"/>
      <c r="Y14" s="748"/>
      <c r="Z14" s="748"/>
      <c r="AA14" s="748"/>
      <c r="AB14" s="748"/>
      <c r="AC14" s="748"/>
      <c r="AD14" s="749"/>
    </row>
    <row r="15" spans="1:30" s="101" customFormat="1" ht="14.25" customHeight="1" x14ac:dyDescent="0.2">
      <c r="A15" s="747"/>
      <c r="B15" s="748"/>
      <c r="C15" s="748"/>
      <c r="D15" s="748"/>
      <c r="E15" s="748"/>
      <c r="F15" s="748"/>
      <c r="G15" s="748"/>
      <c r="H15" s="748"/>
      <c r="I15" s="748"/>
      <c r="J15" s="748"/>
      <c r="K15" s="748"/>
      <c r="L15" s="748"/>
      <c r="M15" s="748"/>
      <c r="N15" s="748"/>
      <c r="O15" s="749"/>
      <c r="P15" s="128"/>
      <c r="Q15" s="747"/>
      <c r="R15" s="748"/>
      <c r="S15" s="748"/>
      <c r="T15" s="748"/>
      <c r="U15" s="748"/>
      <c r="V15" s="748"/>
      <c r="W15" s="748"/>
      <c r="X15" s="748"/>
      <c r="Y15" s="748"/>
      <c r="Z15" s="748"/>
      <c r="AA15" s="748"/>
      <c r="AB15" s="748"/>
      <c r="AC15" s="748"/>
      <c r="AD15" s="749"/>
    </row>
    <row r="16" spans="1:30" s="101" customFormat="1" ht="14.25" customHeight="1" x14ac:dyDescent="0.2">
      <c r="A16" s="747"/>
      <c r="B16" s="748"/>
      <c r="C16" s="748"/>
      <c r="D16" s="748"/>
      <c r="E16" s="748"/>
      <c r="F16" s="748"/>
      <c r="G16" s="748"/>
      <c r="H16" s="748"/>
      <c r="I16" s="748"/>
      <c r="J16" s="748"/>
      <c r="K16" s="748"/>
      <c r="L16" s="748"/>
      <c r="M16" s="748"/>
      <c r="N16" s="748"/>
      <c r="O16" s="749"/>
      <c r="P16" s="128"/>
      <c r="Q16" s="747"/>
      <c r="R16" s="748"/>
      <c r="S16" s="748"/>
      <c r="T16" s="748"/>
      <c r="U16" s="748"/>
      <c r="V16" s="748"/>
      <c r="W16" s="748"/>
      <c r="X16" s="748"/>
      <c r="Y16" s="748"/>
      <c r="Z16" s="748"/>
      <c r="AA16" s="748"/>
      <c r="AB16" s="748"/>
      <c r="AC16" s="748"/>
      <c r="AD16" s="749"/>
    </row>
    <row r="17" spans="1:30" s="101" customFormat="1" ht="14.25" customHeight="1" x14ac:dyDescent="0.2">
      <c r="A17" s="747"/>
      <c r="B17" s="748"/>
      <c r="C17" s="748"/>
      <c r="D17" s="748"/>
      <c r="E17" s="748"/>
      <c r="F17" s="748"/>
      <c r="G17" s="748"/>
      <c r="H17" s="748"/>
      <c r="I17" s="748"/>
      <c r="J17" s="748"/>
      <c r="K17" s="748"/>
      <c r="L17" s="748"/>
      <c r="M17" s="748"/>
      <c r="N17" s="748"/>
      <c r="O17" s="749"/>
      <c r="P17" s="128"/>
      <c r="Q17" s="747"/>
      <c r="R17" s="748"/>
      <c r="S17" s="748"/>
      <c r="T17" s="748"/>
      <c r="U17" s="748"/>
      <c r="V17" s="748"/>
      <c r="W17" s="748"/>
      <c r="X17" s="748"/>
      <c r="Y17" s="748"/>
      <c r="Z17" s="748"/>
      <c r="AA17" s="748"/>
      <c r="AB17" s="748"/>
      <c r="AC17" s="748"/>
      <c r="AD17" s="749"/>
    </row>
    <row r="18" spans="1:30" s="101" customFormat="1" ht="14.25" customHeight="1" x14ac:dyDescent="0.2">
      <c r="A18" s="747"/>
      <c r="B18" s="748"/>
      <c r="C18" s="748"/>
      <c r="D18" s="748"/>
      <c r="E18" s="748"/>
      <c r="F18" s="748"/>
      <c r="G18" s="748"/>
      <c r="H18" s="748"/>
      <c r="I18" s="748"/>
      <c r="J18" s="748"/>
      <c r="K18" s="748"/>
      <c r="L18" s="748"/>
      <c r="M18" s="748"/>
      <c r="N18" s="748"/>
      <c r="O18" s="749"/>
      <c r="P18" s="128"/>
      <c r="Q18" s="747"/>
      <c r="R18" s="748"/>
      <c r="S18" s="748"/>
      <c r="T18" s="748"/>
      <c r="U18" s="748"/>
      <c r="V18" s="748"/>
      <c r="W18" s="748"/>
      <c r="X18" s="748"/>
      <c r="Y18" s="748"/>
      <c r="Z18" s="748"/>
      <c r="AA18" s="748"/>
      <c r="AB18" s="748"/>
      <c r="AC18" s="748"/>
      <c r="AD18" s="749"/>
    </row>
    <row r="19" spans="1:30" s="101" customFormat="1" ht="14.25" customHeight="1" x14ac:dyDescent="0.2">
      <c r="A19" s="747"/>
      <c r="B19" s="748"/>
      <c r="C19" s="748"/>
      <c r="D19" s="748"/>
      <c r="E19" s="748"/>
      <c r="F19" s="748"/>
      <c r="G19" s="748"/>
      <c r="H19" s="748"/>
      <c r="I19" s="748"/>
      <c r="J19" s="748"/>
      <c r="K19" s="748"/>
      <c r="L19" s="748"/>
      <c r="M19" s="748"/>
      <c r="N19" s="748"/>
      <c r="O19" s="749"/>
      <c r="P19" s="128"/>
      <c r="Q19" s="747"/>
      <c r="R19" s="748"/>
      <c r="S19" s="748"/>
      <c r="T19" s="748"/>
      <c r="U19" s="748"/>
      <c r="V19" s="748"/>
      <c r="W19" s="748"/>
      <c r="X19" s="748"/>
      <c r="Y19" s="748"/>
      <c r="Z19" s="748"/>
      <c r="AA19" s="748"/>
      <c r="AB19" s="748"/>
      <c r="AC19" s="748"/>
      <c r="AD19" s="749"/>
    </row>
    <row r="20" spans="1:30" s="101" customFormat="1" ht="14.25" customHeight="1" x14ac:dyDescent="0.2">
      <c r="A20" s="747"/>
      <c r="B20" s="748"/>
      <c r="C20" s="748"/>
      <c r="D20" s="748"/>
      <c r="E20" s="748"/>
      <c r="F20" s="748"/>
      <c r="G20" s="748"/>
      <c r="H20" s="748"/>
      <c r="I20" s="748"/>
      <c r="J20" s="748"/>
      <c r="K20" s="748"/>
      <c r="L20" s="748"/>
      <c r="M20" s="748"/>
      <c r="N20" s="748"/>
      <c r="O20" s="749"/>
      <c r="P20" s="128"/>
      <c r="Q20" s="747"/>
      <c r="R20" s="748"/>
      <c r="S20" s="748"/>
      <c r="T20" s="748"/>
      <c r="U20" s="748"/>
      <c r="V20" s="748"/>
      <c r="W20" s="748"/>
      <c r="X20" s="748"/>
      <c r="Y20" s="748"/>
      <c r="Z20" s="748"/>
      <c r="AA20" s="748"/>
      <c r="AB20" s="748"/>
      <c r="AC20" s="748"/>
      <c r="AD20" s="749"/>
    </row>
    <row r="21" spans="1:30" s="101" customFormat="1" ht="14.25" customHeight="1" x14ac:dyDescent="0.2">
      <c r="A21" s="747"/>
      <c r="B21" s="748"/>
      <c r="C21" s="748"/>
      <c r="D21" s="748"/>
      <c r="E21" s="748"/>
      <c r="F21" s="748"/>
      <c r="G21" s="748"/>
      <c r="H21" s="748"/>
      <c r="I21" s="748"/>
      <c r="J21" s="748"/>
      <c r="K21" s="748"/>
      <c r="L21" s="748"/>
      <c r="M21" s="748"/>
      <c r="N21" s="748"/>
      <c r="O21" s="749"/>
      <c r="P21" s="128"/>
      <c r="Q21" s="747"/>
      <c r="R21" s="748"/>
      <c r="S21" s="748"/>
      <c r="T21" s="748"/>
      <c r="U21" s="748"/>
      <c r="V21" s="748"/>
      <c r="W21" s="748"/>
      <c r="X21" s="748"/>
      <c r="Y21" s="748"/>
      <c r="Z21" s="748"/>
      <c r="AA21" s="748"/>
      <c r="AB21" s="748"/>
      <c r="AC21" s="748"/>
      <c r="AD21" s="749"/>
    </row>
    <row r="22" spans="1:30" s="101" customFormat="1" ht="14.25" customHeight="1" x14ac:dyDescent="0.2">
      <c r="A22" s="747"/>
      <c r="B22" s="748"/>
      <c r="C22" s="748"/>
      <c r="D22" s="748"/>
      <c r="E22" s="748"/>
      <c r="F22" s="748"/>
      <c r="G22" s="748"/>
      <c r="H22" s="748"/>
      <c r="I22" s="748"/>
      <c r="J22" s="748"/>
      <c r="K22" s="748"/>
      <c r="L22" s="748"/>
      <c r="M22" s="748"/>
      <c r="N22" s="748"/>
      <c r="O22" s="749"/>
      <c r="P22" s="128"/>
      <c r="Q22" s="747"/>
      <c r="R22" s="748"/>
      <c r="S22" s="748"/>
      <c r="T22" s="748"/>
      <c r="U22" s="748"/>
      <c r="V22" s="748"/>
      <c r="W22" s="748"/>
      <c r="X22" s="748"/>
      <c r="Y22" s="748"/>
      <c r="Z22" s="748"/>
      <c r="AA22" s="748"/>
      <c r="AB22" s="748"/>
      <c r="AC22" s="748"/>
      <c r="AD22" s="749"/>
    </row>
    <row r="23" spans="1:30" s="101" customFormat="1" ht="14.25" customHeight="1" x14ac:dyDescent="0.2">
      <c r="A23" s="747"/>
      <c r="B23" s="748"/>
      <c r="C23" s="748"/>
      <c r="D23" s="748"/>
      <c r="E23" s="748"/>
      <c r="F23" s="748"/>
      <c r="G23" s="748"/>
      <c r="H23" s="748"/>
      <c r="I23" s="748"/>
      <c r="J23" s="748"/>
      <c r="K23" s="748"/>
      <c r="L23" s="748"/>
      <c r="M23" s="748"/>
      <c r="N23" s="748"/>
      <c r="O23" s="749"/>
      <c r="P23" s="128"/>
      <c r="Q23" s="747"/>
      <c r="R23" s="748"/>
      <c r="S23" s="748"/>
      <c r="T23" s="748"/>
      <c r="U23" s="748"/>
      <c r="V23" s="748"/>
      <c r="W23" s="748"/>
      <c r="X23" s="748"/>
      <c r="Y23" s="748"/>
      <c r="Z23" s="748"/>
      <c r="AA23" s="748"/>
      <c r="AB23" s="748"/>
      <c r="AC23" s="748"/>
      <c r="AD23" s="749"/>
    </row>
    <row r="24" spans="1:30" s="101" customFormat="1" ht="14.25" customHeight="1" x14ac:dyDescent="0.2">
      <c r="A24" s="747"/>
      <c r="B24" s="748"/>
      <c r="C24" s="748"/>
      <c r="D24" s="748"/>
      <c r="E24" s="748"/>
      <c r="F24" s="748"/>
      <c r="G24" s="748"/>
      <c r="H24" s="748"/>
      <c r="I24" s="748"/>
      <c r="J24" s="748"/>
      <c r="K24" s="748"/>
      <c r="L24" s="748"/>
      <c r="M24" s="748"/>
      <c r="N24" s="748"/>
      <c r="O24" s="749"/>
      <c r="P24" s="128"/>
      <c r="Q24" s="747"/>
      <c r="R24" s="748"/>
      <c r="S24" s="748"/>
      <c r="T24" s="748"/>
      <c r="U24" s="748"/>
      <c r="V24" s="748"/>
      <c r="W24" s="748"/>
      <c r="X24" s="748"/>
      <c r="Y24" s="748"/>
      <c r="Z24" s="748"/>
      <c r="AA24" s="748"/>
      <c r="AB24" s="748"/>
      <c r="AC24" s="748"/>
      <c r="AD24" s="749"/>
    </row>
    <row r="25" spans="1:30" s="101" customFormat="1" ht="14.25" customHeight="1" x14ac:dyDescent="0.2">
      <c r="A25" s="747"/>
      <c r="B25" s="748"/>
      <c r="C25" s="748"/>
      <c r="D25" s="748"/>
      <c r="E25" s="748"/>
      <c r="F25" s="748"/>
      <c r="G25" s="748"/>
      <c r="H25" s="748"/>
      <c r="I25" s="748"/>
      <c r="J25" s="748"/>
      <c r="K25" s="748"/>
      <c r="L25" s="748"/>
      <c r="M25" s="748"/>
      <c r="N25" s="748"/>
      <c r="O25" s="749"/>
      <c r="P25" s="128"/>
      <c r="Q25" s="747"/>
      <c r="R25" s="748"/>
      <c r="S25" s="748"/>
      <c r="T25" s="748"/>
      <c r="U25" s="748"/>
      <c r="V25" s="748"/>
      <c r="W25" s="748"/>
      <c r="X25" s="748"/>
      <c r="Y25" s="748"/>
      <c r="Z25" s="748"/>
      <c r="AA25" s="748"/>
      <c r="AB25" s="748"/>
      <c r="AC25" s="748"/>
      <c r="AD25" s="749"/>
    </row>
    <row r="26" spans="1:30" s="101" customFormat="1" ht="14.25" customHeight="1" x14ac:dyDescent="0.2">
      <c r="A26" s="747"/>
      <c r="B26" s="748"/>
      <c r="C26" s="748"/>
      <c r="D26" s="748"/>
      <c r="E26" s="748"/>
      <c r="F26" s="748"/>
      <c r="G26" s="748"/>
      <c r="H26" s="748"/>
      <c r="I26" s="748"/>
      <c r="J26" s="748"/>
      <c r="K26" s="748"/>
      <c r="L26" s="748"/>
      <c r="M26" s="748"/>
      <c r="N26" s="748"/>
      <c r="O26" s="749"/>
      <c r="P26" s="128"/>
      <c r="Q26" s="747"/>
      <c r="R26" s="748"/>
      <c r="S26" s="748"/>
      <c r="T26" s="748"/>
      <c r="U26" s="748"/>
      <c r="V26" s="748"/>
      <c r="W26" s="748"/>
      <c r="X26" s="748"/>
      <c r="Y26" s="748"/>
      <c r="Z26" s="748"/>
      <c r="AA26" s="748"/>
      <c r="AB26" s="748"/>
      <c r="AC26" s="748"/>
      <c r="AD26" s="749"/>
    </row>
    <row r="27" spans="1:30" s="101" customFormat="1" ht="14.25" customHeight="1" x14ac:dyDescent="0.2">
      <c r="A27" s="747"/>
      <c r="B27" s="748"/>
      <c r="C27" s="748"/>
      <c r="D27" s="748"/>
      <c r="E27" s="748"/>
      <c r="F27" s="748"/>
      <c r="G27" s="748"/>
      <c r="H27" s="748"/>
      <c r="I27" s="748"/>
      <c r="J27" s="748"/>
      <c r="K27" s="748"/>
      <c r="L27" s="748"/>
      <c r="M27" s="748"/>
      <c r="N27" s="748"/>
      <c r="O27" s="749"/>
      <c r="P27" s="128"/>
      <c r="Q27" s="747"/>
      <c r="R27" s="748"/>
      <c r="S27" s="748"/>
      <c r="T27" s="748"/>
      <c r="U27" s="748"/>
      <c r="V27" s="748"/>
      <c r="W27" s="748"/>
      <c r="X27" s="748"/>
      <c r="Y27" s="748"/>
      <c r="Z27" s="748"/>
      <c r="AA27" s="748"/>
      <c r="AB27" s="748"/>
      <c r="AC27" s="748"/>
      <c r="AD27" s="749"/>
    </row>
    <row r="28" spans="1:30" s="101" customFormat="1" ht="14.25" customHeight="1" x14ac:dyDescent="0.2">
      <c r="A28" s="747"/>
      <c r="B28" s="748"/>
      <c r="C28" s="748"/>
      <c r="D28" s="748"/>
      <c r="E28" s="748"/>
      <c r="F28" s="748"/>
      <c r="G28" s="748"/>
      <c r="H28" s="748"/>
      <c r="I28" s="748"/>
      <c r="J28" s="748"/>
      <c r="K28" s="748"/>
      <c r="L28" s="748"/>
      <c r="M28" s="748"/>
      <c r="N28" s="748"/>
      <c r="O28" s="749"/>
      <c r="P28" s="128"/>
      <c r="Q28" s="747"/>
      <c r="R28" s="748"/>
      <c r="S28" s="748"/>
      <c r="T28" s="748"/>
      <c r="U28" s="748"/>
      <c r="V28" s="748"/>
      <c r="W28" s="748"/>
      <c r="X28" s="748"/>
      <c r="Y28" s="748"/>
      <c r="Z28" s="748"/>
      <c r="AA28" s="748"/>
      <c r="AB28" s="748"/>
      <c r="AC28" s="748"/>
      <c r="AD28" s="749"/>
    </row>
    <row r="29" spans="1:30" s="101" customFormat="1" ht="14.25" customHeight="1" x14ac:dyDescent="0.2">
      <c r="A29" s="747"/>
      <c r="B29" s="748"/>
      <c r="C29" s="748"/>
      <c r="D29" s="748"/>
      <c r="E29" s="748"/>
      <c r="F29" s="748"/>
      <c r="G29" s="748"/>
      <c r="H29" s="748"/>
      <c r="I29" s="748"/>
      <c r="J29" s="748"/>
      <c r="K29" s="748"/>
      <c r="L29" s="748"/>
      <c r="M29" s="748"/>
      <c r="N29" s="748"/>
      <c r="O29" s="749"/>
      <c r="P29" s="128"/>
      <c r="Q29" s="747"/>
      <c r="R29" s="748"/>
      <c r="S29" s="748"/>
      <c r="T29" s="748"/>
      <c r="U29" s="748"/>
      <c r="V29" s="748"/>
      <c r="W29" s="748"/>
      <c r="X29" s="748"/>
      <c r="Y29" s="748"/>
      <c r="Z29" s="748"/>
      <c r="AA29" s="748"/>
      <c r="AB29" s="748"/>
      <c r="AC29" s="748"/>
      <c r="AD29" s="749"/>
    </row>
    <row r="30" spans="1:30" s="101" customFormat="1" ht="14.25" customHeight="1" x14ac:dyDescent="0.2">
      <c r="A30" s="747"/>
      <c r="B30" s="748"/>
      <c r="C30" s="748"/>
      <c r="D30" s="748"/>
      <c r="E30" s="748"/>
      <c r="F30" s="748"/>
      <c r="G30" s="748"/>
      <c r="H30" s="748"/>
      <c r="I30" s="748"/>
      <c r="J30" s="748"/>
      <c r="K30" s="748"/>
      <c r="L30" s="748"/>
      <c r="M30" s="748"/>
      <c r="N30" s="748"/>
      <c r="O30" s="749"/>
      <c r="P30" s="128"/>
      <c r="Q30" s="747"/>
      <c r="R30" s="748"/>
      <c r="S30" s="748"/>
      <c r="T30" s="748"/>
      <c r="U30" s="748"/>
      <c r="V30" s="748"/>
      <c r="W30" s="748"/>
      <c r="X30" s="748"/>
      <c r="Y30" s="748"/>
      <c r="Z30" s="748"/>
      <c r="AA30" s="748"/>
      <c r="AB30" s="748"/>
      <c r="AC30" s="748"/>
      <c r="AD30" s="749"/>
    </row>
    <row r="31" spans="1:30" s="101" customFormat="1" ht="14.25" customHeight="1" x14ac:dyDescent="0.2">
      <c r="A31" s="747"/>
      <c r="B31" s="748"/>
      <c r="C31" s="748"/>
      <c r="D31" s="748"/>
      <c r="E31" s="748"/>
      <c r="F31" s="748"/>
      <c r="G31" s="748"/>
      <c r="H31" s="748"/>
      <c r="I31" s="748"/>
      <c r="J31" s="748"/>
      <c r="K31" s="748"/>
      <c r="L31" s="748"/>
      <c r="M31" s="748"/>
      <c r="N31" s="748"/>
      <c r="O31" s="749"/>
      <c r="P31" s="128"/>
      <c r="Q31" s="747"/>
      <c r="R31" s="748"/>
      <c r="S31" s="748"/>
      <c r="T31" s="748"/>
      <c r="U31" s="748"/>
      <c r="V31" s="748"/>
      <c r="W31" s="748"/>
      <c r="X31" s="748"/>
      <c r="Y31" s="748"/>
      <c r="Z31" s="748"/>
      <c r="AA31" s="748"/>
      <c r="AB31" s="748"/>
      <c r="AC31" s="748"/>
      <c r="AD31" s="749"/>
    </row>
    <row r="32" spans="1:30" s="101" customFormat="1" ht="14.25" customHeight="1" x14ac:dyDescent="0.2">
      <c r="A32" s="747"/>
      <c r="B32" s="748"/>
      <c r="C32" s="748"/>
      <c r="D32" s="748"/>
      <c r="E32" s="748"/>
      <c r="F32" s="748"/>
      <c r="G32" s="748"/>
      <c r="H32" s="748"/>
      <c r="I32" s="748"/>
      <c r="J32" s="748"/>
      <c r="K32" s="748"/>
      <c r="L32" s="748"/>
      <c r="M32" s="748"/>
      <c r="N32" s="748"/>
      <c r="O32" s="749"/>
      <c r="P32" s="128"/>
      <c r="Q32" s="747"/>
      <c r="R32" s="748"/>
      <c r="S32" s="748"/>
      <c r="T32" s="748"/>
      <c r="U32" s="748"/>
      <c r="V32" s="748"/>
      <c r="W32" s="748"/>
      <c r="X32" s="748"/>
      <c r="Y32" s="748"/>
      <c r="Z32" s="748"/>
      <c r="AA32" s="748"/>
      <c r="AB32" s="748"/>
      <c r="AC32" s="748"/>
      <c r="AD32" s="749"/>
    </row>
    <row r="33" spans="1:30" s="101" customFormat="1" ht="14.25" customHeight="1" x14ac:dyDescent="0.2">
      <c r="A33" s="747"/>
      <c r="B33" s="748"/>
      <c r="C33" s="748"/>
      <c r="D33" s="748"/>
      <c r="E33" s="748"/>
      <c r="F33" s="748"/>
      <c r="G33" s="748"/>
      <c r="H33" s="748"/>
      <c r="I33" s="748"/>
      <c r="J33" s="748"/>
      <c r="K33" s="748"/>
      <c r="L33" s="748"/>
      <c r="M33" s="748"/>
      <c r="N33" s="748"/>
      <c r="O33" s="749"/>
      <c r="P33" s="128"/>
      <c r="Q33" s="747"/>
      <c r="R33" s="748"/>
      <c r="S33" s="748"/>
      <c r="T33" s="748"/>
      <c r="U33" s="748"/>
      <c r="V33" s="748"/>
      <c r="W33" s="748"/>
      <c r="X33" s="748"/>
      <c r="Y33" s="748"/>
      <c r="Z33" s="748"/>
      <c r="AA33" s="748"/>
      <c r="AB33" s="748"/>
      <c r="AC33" s="748"/>
      <c r="AD33" s="749"/>
    </row>
    <row r="34" spans="1:30" s="101" customFormat="1" ht="14.25" customHeight="1" x14ac:dyDescent="0.2">
      <c r="A34" s="747"/>
      <c r="B34" s="748"/>
      <c r="C34" s="748"/>
      <c r="D34" s="748"/>
      <c r="E34" s="748"/>
      <c r="F34" s="748"/>
      <c r="G34" s="748"/>
      <c r="H34" s="748"/>
      <c r="I34" s="748"/>
      <c r="J34" s="748"/>
      <c r="K34" s="748"/>
      <c r="L34" s="748"/>
      <c r="M34" s="748"/>
      <c r="N34" s="748"/>
      <c r="O34" s="749"/>
      <c r="P34" s="128"/>
      <c r="Q34" s="747"/>
      <c r="R34" s="748"/>
      <c r="S34" s="748"/>
      <c r="T34" s="748"/>
      <c r="U34" s="748"/>
      <c r="V34" s="748"/>
      <c r="W34" s="748"/>
      <c r="X34" s="748"/>
      <c r="Y34" s="748"/>
      <c r="Z34" s="748"/>
      <c r="AA34" s="748"/>
      <c r="AB34" s="748"/>
      <c r="AC34" s="748"/>
      <c r="AD34" s="749"/>
    </row>
    <row r="35" spans="1:30" s="101" customFormat="1" ht="14.25" customHeight="1" thickBot="1" x14ac:dyDescent="0.25">
      <c r="A35" s="750"/>
      <c r="B35" s="751"/>
      <c r="C35" s="751"/>
      <c r="D35" s="751"/>
      <c r="E35" s="751"/>
      <c r="F35" s="751"/>
      <c r="G35" s="751"/>
      <c r="H35" s="751"/>
      <c r="I35" s="751"/>
      <c r="J35" s="751"/>
      <c r="K35" s="751"/>
      <c r="L35" s="751"/>
      <c r="M35" s="751"/>
      <c r="N35" s="751"/>
      <c r="O35" s="752"/>
      <c r="P35" s="128"/>
      <c r="Q35" s="750"/>
      <c r="R35" s="751"/>
      <c r="S35" s="751"/>
      <c r="T35" s="751"/>
      <c r="U35" s="751"/>
      <c r="V35" s="751"/>
      <c r="W35" s="751"/>
      <c r="X35" s="751"/>
      <c r="Y35" s="751"/>
      <c r="Z35" s="751"/>
      <c r="AA35" s="751"/>
      <c r="AB35" s="751"/>
      <c r="AC35" s="751"/>
      <c r="AD35" s="752"/>
    </row>
    <row r="36" spans="1:30" s="101" customFormat="1" ht="14.25" customHeight="1" thickBot="1" x14ac:dyDescent="0.25">
      <c r="A36" s="105"/>
      <c r="B36" s="106"/>
      <c r="C36" s="106"/>
      <c r="D36" s="106"/>
      <c r="E36" s="106"/>
      <c r="F36" s="106"/>
      <c r="G36" s="106"/>
      <c r="H36" s="106"/>
      <c r="I36" s="106"/>
      <c r="J36" s="106"/>
      <c r="K36" s="106"/>
      <c r="L36" s="106"/>
      <c r="M36" s="106"/>
      <c r="N36" s="106"/>
      <c r="O36" s="107"/>
      <c r="P36" s="106"/>
      <c r="Q36" s="106"/>
      <c r="R36" s="106"/>
      <c r="S36" s="106"/>
      <c r="T36" s="106"/>
      <c r="U36" s="106"/>
      <c r="V36" s="106"/>
      <c r="W36" s="106"/>
      <c r="X36" s="106"/>
      <c r="Y36" s="106"/>
      <c r="Z36" s="106"/>
      <c r="AA36" s="106"/>
      <c r="AB36" s="106"/>
      <c r="AC36" s="106"/>
      <c r="AD36" s="106"/>
    </row>
    <row r="37" spans="1:30" s="101" customFormat="1" ht="14.25" customHeight="1" thickBot="1" x14ac:dyDescent="0.25">
      <c r="A37" s="741" t="s">
        <v>551</v>
      </c>
      <c r="B37" s="742"/>
      <c r="C37" s="742"/>
      <c r="D37" s="742"/>
      <c r="E37" s="742"/>
      <c r="F37" s="742"/>
      <c r="G37" s="742"/>
      <c r="H37" s="742"/>
      <c r="I37" s="742"/>
      <c r="J37" s="742"/>
      <c r="K37" s="742"/>
      <c r="L37" s="742"/>
      <c r="M37" s="742"/>
      <c r="N37" s="742"/>
      <c r="O37" s="743"/>
      <c r="P37" s="106"/>
      <c r="Q37" s="741" t="s">
        <v>552</v>
      </c>
      <c r="R37" s="742"/>
      <c r="S37" s="742"/>
      <c r="T37" s="742"/>
      <c r="U37" s="742"/>
      <c r="V37" s="742"/>
      <c r="W37" s="742"/>
      <c r="X37" s="742"/>
      <c r="Y37" s="742"/>
      <c r="Z37" s="742"/>
      <c r="AA37" s="742"/>
      <c r="AB37" s="742"/>
      <c r="AC37" s="742"/>
      <c r="AD37" s="743"/>
    </row>
    <row r="38" spans="1:30" s="101" customFormat="1" ht="243" customHeight="1" thickBot="1" x14ac:dyDescent="0.25">
      <c r="A38" s="729"/>
      <c r="B38" s="730"/>
      <c r="C38" s="730"/>
      <c r="D38" s="730"/>
      <c r="E38" s="730"/>
      <c r="F38" s="730"/>
      <c r="G38" s="730"/>
      <c r="H38" s="730"/>
      <c r="I38" s="730"/>
      <c r="J38" s="730"/>
      <c r="K38" s="730"/>
      <c r="L38" s="730"/>
      <c r="M38" s="730"/>
      <c r="N38" s="730"/>
      <c r="O38" s="731"/>
      <c r="P38" s="106"/>
      <c r="Q38" s="732" t="s">
        <v>553</v>
      </c>
      <c r="R38" s="730"/>
      <c r="S38" s="730"/>
      <c r="T38" s="730"/>
      <c r="U38" s="730"/>
      <c r="V38" s="730"/>
      <c r="W38" s="730"/>
      <c r="X38" s="730"/>
      <c r="Y38" s="730"/>
      <c r="Z38" s="730"/>
      <c r="AA38" s="730"/>
      <c r="AB38" s="730"/>
      <c r="AC38" s="730"/>
      <c r="AD38" s="731"/>
    </row>
    <row r="39" spans="1:30" ht="14.25" customHeight="1" x14ac:dyDescent="0.2">
      <c r="A39" s="724" t="s">
        <v>85</v>
      </c>
      <c r="B39" s="726" t="s">
        <v>554</v>
      </c>
      <c r="C39" s="727"/>
      <c r="D39" s="727"/>
      <c r="E39" s="726" t="s">
        <v>86</v>
      </c>
      <c r="F39" s="727"/>
      <c r="G39" s="726" t="s">
        <v>87</v>
      </c>
      <c r="H39" s="727"/>
      <c r="I39" s="727"/>
      <c r="J39" s="727"/>
      <c r="K39" s="727"/>
      <c r="L39" s="727"/>
      <c r="M39" s="216"/>
      <c r="N39" s="216"/>
      <c r="O39" s="216"/>
      <c r="P39" s="216"/>
      <c r="Q39" s="726" t="s">
        <v>555</v>
      </c>
      <c r="R39" s="727"/>
      <c r="S39" s="727"/>
      <c r="T39" s="727"/>
      <c r="U39" s="727"/>
      <c r="V39" s="727"/>
      <c r="W39" s="727"/>
      <c r="X39" s="727"/>
      <c r="Y39" s="727"/>
      <c r="Z39" s="728"/>
    </row>
    <row r="40" spans="1:30" ht="51.75" customHeight="1" x14ac:dyDescent="0.2">
      <c r="A40" s="725"/>
      <c r="B40" s="217" t="s">
        <v>33</v>
      </c>
      <c r="C40" s="217" t="s">
        <v>418</v>
      </c>
      <c r="D40" s="217" t="s">
        <v>37</v>
      </c>
      <c r="E40" s="217" t="s">
        <v>419</v>
      </c>
      <c r="F40" s="217" t="s">
        <v>420</v>
      </c>
      <c r="G40" s="217" t="s">
        <v>556</v>
      </c>
      <c r="H40" s="217" t="s">
        <v>47</v>
      </c>
      <c r="I40" s="217" t="s">
        <v>49</v>
      </c>
      <c r="J40" s="217" t="s">
        <v>51</v>
      </c>
      <c r="K40" s="217" t="s">
        <v>53</v>
      </c>
      <c r="L40" s="218" t="s">
        <v>557</v>
      </c>
      <c r="M40" s="218" t="s">
        <v>558</v>
      </c>
      <c r="N40" s="218" t="s">
        <v>559</v>
      </c>
      <c r="O40" s="218" t="s">
        <v>560</v>
      </c>
      <c r="P40" s="217" t="s">
        <v>561</v>
      </c>
      <c r="Q40" s="217" t="s">
        <v>562</v>
      </c>
      <c r="R40" s="217" t="s">
        <v>563</v>
      </c>
      <c r="S40" s="217" t="s">
        <v>564</v>
      </c>
      <c r="T40" s="217" t="s">
        <v>565</v>
      </c>
      <c r="U40" s="217" t="s">
        <v>566</v>
      </c>
      <c r="V40" s="217" t="s">
        <v>567</v>
      </c>
      <c r="W40" s="217" t="s">
        <v>568</v>
      </c>
      <c r="X40" s="217" t="s">
        <v>569</v>
      </c>
      <c r="Y40" s="219" t="s">
        <v>570</v>
      </c>
    </row>
    <row r="41" spans="1:30" x14ac:dyDescent="0.2">
      <c r="A41" s="220">
        <v>1</v>
      </c>
      <c r="B41" s="221" t="s">
        <v>107</v>
      </c>
      <c r="C41" s="222" t="e">
        <f>+'2. PAI 2025'!#REF!</f>
        <v>#REF!</v>
      </c>
      <c r="D41" s="222" t="e">
        <f>+'2. PAI 2025'!#REF!</f>
        <v>#REF!</v>
      </c>
      <c r="E41" s="222" t="e">
        <f>+'2. PAI 2025'!#REF!</f>
        <v>#REF!</v>
      </c>
      <c r="F41" s="222" t="e">
        <f>+'2. PAI 2025'!#REF!</f>
        <v>#REF!</v>
      </c>
      <c r="G41" s="222" t="e">
        <f>+'2. PAI 2025'!#REF!</f>
        <v>#REF!</v>
      </c>
      <c r="H41" s="224"/>
      <c r="I41" s="224"/>
      <c r="J41" s="222"/>
      <c r="K41" s="222"/>
      <c r="L41" s="225"/>
      <c r="M41" s="225"/>
      <c r="N41" s="225"/>
      <c r="O41" s="225"/>
      <c r="P41" s="199"/>
      <c r="Q41" s="200"/>
      <c r="R41" s="200"/>
      <c r="S41" s="156"/>
      <c r="T41" s="201"/>
      <c r="U41" s="201"/>
      <c r="V41" s="201"/>
      <c r="W41" s="201"/>
      <c r="X41" s="226"/>
      <c r="Y41" s="227"/>
    </row>
    <row r="42" spans="1:30" ht="30" x14ac:dyDescent="0.2">
      <c r="A42" s="220">
        <v>2</v>
      </c>
      <c r="B42" s="221" t="s">
        <v>120</v>
      </c>
      <c r="C42" s="222" t="str">
        <f>+'2. PAI 2025'!C5</f>
        <v>Plan Estratégico de Comunicaciones</v>
      </c>
      <c r="D42" s="222" t="str">
        <f>+'2. PAI 2025'!D5</f>
        <v>Documento PEC PDF
Anexo Matriz de seguimiento</v>
      </c>
      <c r="E42" s="222">
        <f>+'2. PAI 2025'!E5</f>
        <v>45664</v>
      </c>
      <c r="F42" s="222">
        <f>+'2. PAI 2025'!F5</f>
        <v>46022</v>
      </c>
      <c r="G42" s="222">
        <f>+'2. PAI 2025'!G5</f>
        <v>5</v>
      </c>
      <c r="H42" s="228"/>
      <c r="I42" s="228"/>
      <c r="J42" s="222"/>
      <c r="K42" s="221"/>
      <c r="L42" s="225"/>
      <c r="M42" s="225"/>
      <c r="N42" s="225"/>
      <c r="O42" s="225"/>
      <c r="P42" s="199"/>
      <c r="Q42" s="200"/>
      <c r="R42" s="200"/>
      <c r="S42" s="156"/>
      <c r="T42" s="201"/>
      <c r="U42" s="201"/>
      <c r="V42" s="201"/>
      <c r="W42" s="201"/>
      <c r="X42" s="229"/>
      <c r="Y42" s="227"/>
    </row>
    <row r="43" spans="1:30" x14ac:dyDescent="0.2">
      <c r="A43" s="220">
        <v>3</v>
      </c>
      <c r="B43" s="221" t="s">
        <v>126</v>
      </c>
      <c r="C43" s="222" t="e">
        <f>+'2. PAI 2025'!#REF!</f>
        <v>#REF!</v>
      </c>
      <c r="D43" s="222" t="e">
        <f>+'2. PAI 2025'!#REF!</f>
        <v>#REF!</v>
      </c>
      <c r="E43" s="222" t="e">
        <f>+'2. PAI 2025'!#REF!</f>
        <v>#REF!</v>
      </c>
      <c r="F43" s="222" t="e">
        <f>+'2. PAI 2025'!#REF!</f>
        <v>#REF!</v>
      </c>
      <c r="G43" s="222" t="e">
        <f>+'2. PAI 2025'!#REF!</f>
        <v>#REF!</v>
      </c>
      <c r="H43" s="224"/>
      <c r="I43" s="224"/>
      <c r="J43" s="222"/>
      <c r="K43" s="222"/>
      <c r="L43" s="225"/>
      <c r="M43" s="225"/>
      <c r="N43" s="225"/>
      <c r="O43" s="225"/>
      <c r="P43" s="199"/>
      <c r="Q43" s="200"/>
      <c r="R43" s="200"/>
      <c r="S43" s="156"/>
      <c r="T43" s="201"/>
      <c r="U43" s="201"/>
      <c r="V43" s="201"/>
      <c r="W43" s="201"/>
      <c r="X43" s="230"/>
      <c r="Y43" s="231"/>
    </row>
    <row r="44" spans="1:30" x14ac:dyDescent="0.2">
      <c r="A44" s="220">
        <v>4</v>
      </c>
      <c r="B44" s="221" t="s">
        <v>133</v>
      </c>
      <c r="C44" s="222" t="e">
        <f>+'2. PAI 2025'!#REF!</f>
        <v>#REF!</v>
      </c>
      <c r="D44" s="222" t="e">
        <f>+'2. PAI 2025'!#REF!</f>
        <v>#REF!</v>
      </c>
      <c r="E44" s="222" t="e">
        <f>+'2. PAI 2025'!#REF!</f>
        <v>#REF!</v>
      </c>
      <c r="F44" s="222" t="e">
        <f>+'2. PAI 2025'!#REF!</f>
        <v>#REF!</v>
      </c>
      <c r="G44" s="222" t="e">
        <f>+'2. PAI 2025'!#REF!</f>
        <v>#REF!</v>
      </c>
      <c r="H44" s="224"/>
      <c r="I44" s="224"/>
      <c r="J44" s="222"/>
      <c r="K44" s="222"/>
      <c r="L44" s="225"/>
      <c r="M44" s="225"/>
      <c r="N44" s="225"/>
      <c r="O44" s="225"/>
      <c r="P44" s="199"/>
      <c r="Q44" s="200"/>
      <c r="R44" s="200"/>
      <c r="S44" s="156"/>
      <c r="T44" s="201"/>
      <c r="U44" s="201"/>
      <c r="V44" s="201"/>
      <c r="W44" s="201"/>
      <c r="X44" s="201"/>
      <c r="Y44" s="227"/>
    </row>
    <row r="45" spans="1:30" ht="75" x14ac:dyDescent="0.2">
      <c r="A45" s="220">
        <v>5</v>
      </c>
      <c r="B45" s="221" t="s">
        <v>314</v>
      </c>
      <c r="C45" s="222" t="str">
        <f>+'2. PAI 2025'!C6</f>
        <v>Elaborar informes de implementación de la estrategia de capacitaciones de la Entidad "Ruta de la Democratización de las Compras Públicas"</v>
      </c>
      <c r="D45" s="222" t="e">
        <f>+'2. PAI 2025'!#REF!</f>
        <v>#REF!</v>
      </c>
      <c r="E45" s="222" t="e">
        <f>+'2. PAI 2025'!#REF!</f>
        <v>#REF!</v>
      </c>
      <c r="F45" s="222" t="e">
        <f>+'2. PAI 2025'!#REF!</f>
        <v>#REF!</v>
      </c>
      <c r="G45" s="222">
        <f>+'2. PAI 2025'!G6</f>
        <v>5</v>
      </c>
      <c r="H45" s="232"/>
      <c r="I45" s="232"/>
      <c r="J45" s="233"/>
      <c r="K45" s="232"/>
      <c r="L45" s="225"/>
      <c r="M45" s="225"/>
      <c r="N45" s="225"/>
      <c r="O45" s="225"/>
      <c r="P45" s="199"/>
      <c r="Q45" s="200"/>
      <c r="R45" s="202"/>
      <c r="S45" s="156"/>
      <c r="T45" s="201"/>
      <c r="U45" s="201"/>
      <c r="V45" s="201"/>
      <c r="W45" s="201"/>
      <c r="X45" s="229"/>
      <c r="Y45" s="227"/>
    </row>
    <row r="46" spans="1:30" x14ac:dyDescent="0.2">
      <c r="A46" s="220">
        <v>6</v>
      </c>
      <c r="B46" s="221" t="s">
        <v>140</v>
      </c>
      <c r="C46" s="222" t="e">
        <f>+'2. PAI 2025'!#REF!</f>
        <v>#REF!</v>
      </c>
      <c r="D46" s="222" t="e">
        <f>+'2. PAI 2025'!#REF!</f>
        <v>#REF!</v>
      </c>
      <c r="E46" s="222" t="e">
        <f>+'2. PAI 2025'!#REF!</f>
        <v>#REF!</v>
      </c>
      <c r="F46" s="222" t="e">
        <f>+'2. PAI 2025'!#REF!</f>
        <v>#REF!</v>
      </c>
      <c r="G46" s="222" t="e">
        <f>+'2. PAI 2025'!#REF!</f>
        <v>#REF!</v>
      </c>
      <c r="H46" s="232"/>
      <c r="I46" s="232"/>
      <c r="J46" s="233"/>
      <c r="K46" s="232"/>
      <c r="L46" s="225"/>
      <c r="M46" s="225"/>
      <c r="N46" s="225"/>
      <c r="O46" s="225"/>
      <c r="P46" s="199"/>
      <c r="Q46" s="200"/>
      <c r="R46" s="202"/>
      <c r="S46" s="156"/>
      <c r="T46" s="201"/>
      <c r="U46" s="201"/>
      <c r="V46" s="201"/>
      <c r="W46" s="201"/>
      <c r="X46" s="230"/>
      <c r="Y46" s="231"/>
    </row>
    <row r="47" spans="1:30" x14ac:dyDescent="0.2">
      <c r="A47" s="220">
        <v>7</v>
      </c>
      <c r="B47" s="221" t="s">
        <v>149</v>
      </c>
      <c r="C47" s="222" t="e">
        <f>+'2. PAI 2025'!#REF!</f>
        <v>#REF!</v>
      </c>
      <c r="D47" s="222" t="e">
        <f>+'2. PAI 2025'!#REF!</f>
        <v>#REF!</v>
      </c>
      <c r="E47" s="222" t="e">
        <f>+'2. PAI 2025'!#REF!</f>
        <v>#REF!</v>
      </c>
      <c r="F47" s="222" t="e">
        <f>+'2. PAI 2025'!#REF!</f>
        <v>#REF!</v>
      </c>
      <c r="G47" s="222" t="e">
        <f>+'2. PAI 2025'!#REF!</f>
        <v>#REF!</v>
      </c>
      <c r="H47" s="234"/>
      <c r="I47" s="234"/>
      <c r="J47" s="235"/>
      <c r="K47" s="234"/>
      <c r="L47" s="225"/>
      <c r="M47" s="225"/>
      <c r="N47" s="225"/>
      <c r="O47" s="225"/>
      <c r="P47" s="199"/>
      <c r="Q47" s="200"/>
      <c r="R47" s="203"/>
      <c r="S47" s="156"/>
      <c r="T47" s="201"/>
      <c r="U47" s="201"/>
      <c r="V47" s="201"/>
      <c r="W47" s="201"/>
      <c r="X47" s="230"/>
      <c r="Y47" s="231"/>
    </row>
    <row r="48" spans="1:30" x14ac:dyDescent="0.2">
      <c r="A48" s="220">
        <v>8</v>
      </c>
      <c r="B48" s="221" t="s">
        <v>571</v>
      </c>
      <c r="C48" s="222" t="e">
        <f>+'2. PAI 2025'!#REF!</f>
        <v>#REF!</v>
      </c>
      <c r="D48" s="222" t="e">
        <f>+'2. PAI 2025'!#REF!</f>
        <v>#REF!</v>
      </c>
      <c r="E48" s="222" t="e">
        <f>+'2. PAI 2025'!#REF!</f>
        <v>#REF!</v>
      </c>
      <c r="F48" s="222" t="e">
        <f>+'2. PAI 2025'!#REF!</f>
        <v>#REF!</v>
      </c>
      <c r="G48" s="222" t="e">
        <f>+'2. PAI 2025'!#REF!</f>
        <v>#REF!</v>
      </c>
      <c r="H48" s="232"/>
      <c r="I48" s="232"/>
      <c r="J48" s="232"/>
      <c r="K48" s="232"/>
      <c r="L48" s="225"/>
      <c r="M48" s="225"/>
      <c r="N48" s="225"/>
      <c r="O48" s="225"/>
      <c r="P48" s="199"/>
      <c r="Q48" s="200"/>
      <c r="R48" s="200"/>
      <c r="S48" s="156"/>
      <c r="T48" s="201"/>
      <c r="U48" s="201"/>
      <c r="V48" s="201"/>
      <c r="W48" s="201"/>
      <c r="X48" s="230"/>
      <c r="Y48" s="231"/>
    </row>
    <row r="49" spans="1:25" x14ac:dyDescent="0.2">
      <c r="A49" s="236"/>
      <c r="B49" s="237"/>
      <c r="C49" s="237">
        <v>8</v>
      </c>
      <c r="D49" s="204"/>
      <c r="E49" s="238"/>
      <c r="F49" s="238"/>
      <c r="G49" s="239" t="s">
        <v>572</v>
      </c>
      <c r="H49" s="239" t="s">
        <v>572</v>
      </c>
      <c r="I49" s="239" t="s">
        <v>572</v>
      </c>
      <c r="J49" s="239" t="s">
        <v>572</v>
      </c>
      <c r="K49" s="239" t="s">
        <v>572</v>
      </c>
      <c r="L49" s="240">
        <f>SUM(L41:L48)</f>
        <v>0</v>
      </c>
      <c r="M49" s="240">
        <f>SUM(M41:M48)</f>
        <v>0</v>
      </c>
      <c r="N49" s="240">
        <f>SUM(N41:N48)</f>
        <v>0</v>
      </c>
      <c r="O49" s="240">
        <f>SUM(O41:O48)</f>
        <v>0</v>
      </c>
      <c r="P49" s="204"/>
      <c r="Q49" s="204"/>
      <c r="R49" s="204"/>
      <c r="S49" s="204"/>
      <c r="T49" s="205">
        <f>SUM(T41:T48,)</f>
        <v>0</v>
      </c>
      <c r="U49" s="205">
        <f>SUM(U41:U48,)</f>
        <v>0</v>
      </c>
      <c r="V49" s="205">
        <f>SUM(V41:V48,)</f>
        <v>0</v>
      </c>
      <c r="W49" s="205">
        <f>SUM(W41:W48,)</f>
        <v>0</v>
      </c>
      <c r="X49" s="205"/>
      <c r="Y49" s="241"/>
    </row>
    <row r="50" spans="1:25" ht="14" x14ac:dyDescent="0.2">
      <c r="A50" s="220">
        <v>1</v>
      </c>
      <c r="B50" s="242" t="s">
        <v>160</v>
      </c>
      <c r="C50" s="215"/>
      <c r="D50" s="247"/>
      <c r="E50" s="243"/>
      <c r="F50" s="243"/>
      <c r="G50" s="244"/>
      <c r="H50" s="244"/>
      <c r="I50" s="230"/>
      <c r="J50" s="245"/>
      <c r="K50" s="230"/>
      <c r="L50" s="225"/>
      <c r="M50" s="225"/>
      <c r="N50" s="225"/>
      <c r="O50" s="225"/>
      <c r="P50" s="206"/>
      <c r="Q50" s="156"/>
      <c r="R50" s="202"/>
      <c r="S50" s="156"/>
      <c r="T50" s="201"/>
      <c r="U50" s="201"/>
      <c r="V50" s="201"/>
      <c r="W50" s="201"/>
      <c r="X50" s="230"/>
      <c r="Y50" s="246"/>
    </row>
    <row r="51" spans="1:25" ht="14" x14ac:dyDescent="0.2">
      <c r="A51" s="220">
        <v>2</v>
      </c>
      <c r="B51" s="242" t="s">
        <v>165</v>
      </c>
      <c r="C51" s="215"/>
      <c r="D51" s="206"/>
      <c r="E51" s="243"/>
      <c r="F51" s="243"/>
      <c r="G51" s="244"/>
      <c r="H51" s="244"/>
      <c r="I51" s="244"/>
      <c r="J51" s="245"/>
      <c r="K51" s="244"/>
      <c r="L51" s="225"/>
      <c r="M51" s="225"/>
      <c r="N51" s="225"/>
      <c r="O51" s="225"/>
      <c r="P51" s="206"/>
      <c r="Q51" s="156"/>
      <c r="R51" s="202"/>
      <c r="S51" s="156"/>
      <c r="T51" s="201"/>
      <c r="U51" s="201"/>
      <c r="V51" s="201"/>
      <c r="W51" s="201"/>
      <c r="X51" s="230"/>
      <c r="Y51" s="231"/>
    </row>
    <row r="52" spans="1:25" ht="14" x14ac:dyDescent="0.2">
      <c r="A52" s="220">
        <v>3</v>
      </c>
      <c r="B52" s="242" t="s">
        <v>169</v>
      </c>
      <c r="C52" s="215"/>
      <c r="D52" s="206"/>
      <c r="E52" s="243"/>
      <c r="F52" s="243"/>
      <c r="G52" s="244"/>
      <c r="H52" s="244"/>
      <c r="I52" s="244"/>
      <c r="J52" s="245"/>
      <c r="K52" s="244"/>
      <c r="L52" s="225"/>
      <c r="M52" s="225"/>
      <c r="N52" s="225"/>
      <c r="O52" s="225"/>
      <c r="P52" s="206"/>
      <c r="Q52" s="156"/>
      <c r="R52" s="202"/>
      <c r="S52" s="156"/>
      <c r="T52" s="201"/>
      <c r="U52" s="201"/>
      <c r="V52" s="201"/>
      <c r="W52" s="201"/>
      <c r="X52" s="230"/>
      <c r="Y52" s="231"/>
    </row>
    <row r="53" spans="1:25" ht="14" x14ac:dyDescent="0.2">
      <c r="A53" s="220">
        <v>4</v>
      </c>
      <c r="B53" s="242" t="s">
        <v>173</v>
      </c>
      <c r="C53" s="215"/>
      <c r="D53" s="206"/>
      <c r="E53" s="243"/>
      <c r="F53" s="243"/>
      <c r="G53" s="244"/>
      <c r="H53" s="244"/>
      <c r="I53" s="244"/>
      <c r="J53" s="245"/>
      <c r="K53" s="244"/>
      <c r="L53" s="225"/>
      <c r="M53" s="225"/>
      <c r="N53" s="225"/>
      <c r="O53" s="225"/>
      <c r="P53" s="206"/>
      <c r="Q53" s="156"/>
      <c r="R53" s="202"/>
      <c r="S53" s="156"/>
      <c r="T53" s="201"/>
      <c r="U53" s="201"/>
      <c r="V53" s="201"/>
      <c r="W53" s="201"/>
      <c r="X53" s="230"/>
      <c r="Y53" s="231"/>
    </row>
    <row r="54" spans="1:25" ht="14" x14ac:dyDescent="0.2">
      <c r="A54" s="220">
        <v>5</v>
      </c>
      <c r="B54" s="242" t="s">
        <v>178</v>
      </c>
      <c r="C54" s="213"/>
      <c r="D54" s="247"/>
      <c r="E54" s="243"/>
      <c r="F54" s="243"/>
      <c r="G54" s="244"/>
      <c r="H54" s="234"/>
      <c r="I54" s="234"/>
      <c r="J54" s="235"/>
      <c r="K54" s="234"/>
      <c r="L54" s="225"/>
      <c r="M54" s="225"/>
      <c r="N54" s="225"/>
      <c r="O54" s="225"/>
      <c r="P54" s="206"/>
      <c r="Q54" s="156"/>
      <c r="R54" s="202"/>
      <c r="S54" s="156"/>
      <c r="T54" s="201"/>
      <c r="U54" s="201"/>
      <c r="V54" s="201"/>
      <c r="W54" s="201"/>
      <c r="X54" s="230"/>
      <c r="Y54" s="231"/>
    </row>
    <row r="55" spans="1:25" ht="14" x14ac:dyDescent="0.2">
      <c r="A55" s="220">
        <v>6</v>
      </c>
      <c r="B55" s="242" t="s">
        <v>181</v>
      </c>
      <c r="C55" s="215"/>
      <c r="D55" s="206"/>
      <c r="E55" s="243"/>
      <c r="F55" s="243"/>
      <c r="G55" s="244"/>
      <c r="H55" s="244"/>
      <c r="I55" s="244"/>
      <c r="J55" s="245"/>
      <c r="K55" s="244"/>
      <c r="L55" s="225"/>
      <c r="M55" s="225"/>
      <c r="N55" s="225"/>
      <c r="O55" s="225"/>
      <c r="P55" s="206"/>
      <c r="Q55" s="156"/>
      <c r="R55" s="202"/>
      <c r="S55" s="156"/>
      <c r="T55" s="201"/>
      <c r="U55" s="201"/>
      <c r="V55" s="201"/>
      <c r="W55" s="201"/>
      <c r="X55" s="230"/>
      <c r="Y55" s="231"/>
    </row>
    <row r="56" spans="1:25" ht="14" x14ac:dyDescent="0.2">
      <c r="A56" s="220">
        <v>7</v>
      </c>
      <c r="B56" s="242" t="s">
        <v>184</v>
      </c>
      <c r="C56" s="215"/>
      <c r="D56" s="206"/>
      <c r="E56" s="243"/>
      <c r="F56" s="243"/>
      <c r="G56" s="244"/>
      <c r="H56" s="244"/>
      <c r="I56" s="244"/>
      <c r="J56" s="245"/>
      <c r="K56" s="244"/>
      <c r="L56" s="225"/>
      <c r="M56" s="225"/>
      <c r="N56" s="225"/>
      <c r="O56" s="225"/>
      <c r="P56" s="206"/>
      <c r="Q56" s="156"/>
      <c r="R56" s="202"/>
      <c r="S56" s="156"/>
      <c r="T56" s="201"/>
      <c r="U56" s="201"/>
      <c r="V56" s="201"/>
      <c r="W56" s="201"/>
      <c r="X56" s="230"/>
      <c r="Y56" s="231"/>
    </row>
    <row r="57" spans="1:25" ht="14" x14ac:dyDescent="0.2">
      <c r="A57" s="220">
        <v>8</v>
      </c>
      <c r="B57" s="242" t="s">
        <v>187</v>
      </c>
      <c r="C57" s="215"/>
      <c r="D57" s="206"/>
      <c r="E57" s="243"/>
      <c r="F57" s="243"/>
      <c r="G57" s="244"/>
      <c r="H57" s="244"/>
      <c r="I57" s="244"/>
      <c r="J57" s="245"/>
      <c r="K57" s="244"/>
      <c r="L57" s="225"/>
      <c r="M57" s="225"/>
      <c r="N57" s="225"/>
      <c r="O57" s="225"/>
      <c r="P57" s="206"/>
      <c r="Q57" s="156"/>
      <c r="R57" s="207"/>
      <c r="S57" s="156"/>
      <c r="T57" s="201"/>
      <c r="U57" s="201"/>
      <c r="V57" s="201"/>
      <c r="W57" s="201"/>
      <c r="X57" s="201"/>
      <c r="Y57" s="246"/>
    </row>
    <row r="58" spans="1:25" ht="14" x14ac:dyDescent="0.2">
      <c r="A58" s="220">
        <v>9</v>
      </c>
      <c r="B58" s="242" t="s">
        <v>190</v>
      </c>
      <c r="C58" s="215"/>
      <c r="D58" s="206"/>
      <c r="E58" s="243"/>
      <c r="F58" s="243"/>
      <c r="G58" s="244"/>
      <c r="H58" s="244"/>
      <c r="I58" s="244"/>
      <c r="J58" s="245"/>
      <c r="K58" s="244"/>
      <c r="L58" s="225"/>
      <c r="M58" s="225"/>
      <c r="N58" s="225"/>
      <c r="O58" s="225"/>
      <c r="P58" s="206"/>
      <c r="Q58" s="156"/>
      <c r="R58" s="156"/>
      <c r="S58" s="156"/>
      <c r="T58" s="201"/>
      <c r="U58" s="201"/>
      <c r="V58" s="201"/>
      <c r="W58" s="201"/>
      <c r="X58" s="201"/>
      <c r="Y58" s="246"/>
    </row>
    <row r="59" spans="1:25" ht="14" x14ac:dyDescent="0.2">
      <c r="A59" s="220">
        <v>10</v>
      </c>
      <c r="B59" s="242" t="s">
        <v>458</v>
      </c>
      <c r="C59" s="215"/>
      <c r="D59" s="214"/>
      <c r="E59" s="243"/>
      <c r="F59" s="243"/>
      <c r="G59" s="244"/>
      <c r="H59" s="244"/>
      <c r="I59" s="244"/>
      <c r="J59" s="245"/>
      <c r="K59" s="234"/>
      <c r="L59" s="225"/>
      <c r="M59" s="225"/>
      <c r="N59" s="225"/>
      <c r="O59" s="225"/>
      <c r="P59" s="206"/>
      <c r="Q59" s="156"/>
      <c r="R59" s="156"/>
      <c r="S59" s="156"/>
      <c r="T59" s="201"/>
      <c r="U59" s="201"/>
      <c r="V59" s="201"/>
      <c r="W59" s="201"/>
      <c r="X59" s="229"/>
      <c r="Y59" s="248"/>
    </row>
    <row r="60" spans="1:25" x14ac:dyDescent="0.2">
      <c r="A60" s="249"/>
      <c r="B60" s="204"/>
      <c r="C60" s="237" t="s">
        <v>573</v>
      </c>
      <c r="D60" s="204"/>
      <c r="E60" s="238"/>
      <c r="F60" s="238"/>
      <c r="G60" s="239" t="s">
        <v>572</v>
      </c>
      <c r="H60" s="239" t="s">
        <v>572</v>
      </c>
      <c r="I60" s="239" t="s">
        <v>572</v>
      </c>
      <c r="J60" s="239" t="s">
        <v>572</v>
      </c>
      <c r="K60" s="239" t="s">
        <v>572</v>
      </c>
      <c r="L60" s="240">
        <f>SUM(L50:L59)</f>
        <v>0</v>
      </c>
      <c r="M60" s="240">
        <f>SUM(M50:M59)</f>
        <v>0</v>
      </c>
      <c r="N60" s="240">
        <f>SUM(N50:N59)</f>
        <v>0</v>
      </c>
      <c r="O60" s="240">
        <f>SUM(O50:O59)</f>
        <v>0</v>
      </c>
      <c r="P60" s="204"/>
      <c r="Q60" s="204"/>
      <c r="R60" s="204"/>
      <c r="S60" s="204"/>
      <c r="T60" s="205">
        <f>SUM(T50:T59)</f>
        <v>0</v>
      </c>
      <c r="U60" s="205">
        <f>SUM(U50:U59)</f>
        <v>0</v>
      </c>
      <c r="V60" s="205">
        <f>SUM(V50:V59)</f>
        <v>0</v>
      </c>
      <c r="W60" s="205">
        <f>SUM(W50:W59)</f>
        <v>0</v>
      </c>
      <c r="X60" s="205"/>
      <c r="Y60" s="241"/>
    </row>
    <row r="61" spans="1:25" x14ac:dyDescent="0.2">
      <c r="A61" s="220">
        <v>1</v>
      </c>
      <c r="B61" s="250" t="s">
        <v>191</v>
      </c>
      <c r="C61" s="208"/>
      <c r="D61" s="251"/>
      <c r="E61" s="243"/>
      <c r="F61" s="243"/>
      <c r="G61" s="244"/>
      <c r="H61" s="244"/>
      <c r="I61" s="234"/>
      <c r="J61" s="235"/>
      <c r="K61" s="234"/>
      <c r="L61" s="225"/>
      <c r="M61" s="225"/>
      <c r="N61" s="225"/>
      <c r="O61" s="225"/>
      <c r="P61" s="208"/>
      <c r="Q61" s="209"/>
      <c r="R61" s="202"/>
      <c r="S61" s="210"/>
      <c r="T61" s="201"/>
      <c r="U61" s="201"/>
      <c r="V61" s="201"/>
      <c r="W61" s="201"/>
      <c r="X61" s="230"/>
      <c r="Y61" s="231"/>
    </row>
    <row r="62" spans="1:25" x14ac:dyDescent="0.2">
      <c r="A62" s="220">
        <v>2</v>
      </c>
      <c r="B62" s="250" t="s">
        <v>198</v>
      </c>
      <c r="C62" s="208"/>
      <c r="D62" s="208"/>
      <c r="E62" s="243"/>
      <c r="F62" s="243"/>
      <c r="G62" s="244"/>
      <c r="H62" s="244"/>
      <c r="I62" s="244"/>
      <c r="J62" s="245"/>
      <c r="K62" s="244"/>
      <c r="L62" s="225"/>
      <c r="M62" s="225"/>
      <c r="N62" s="225"/>
      <c r="O62" s="225"/>
      <c r="P62" s="208"/>
      <c r="Q62" s="209"/>
      <c r="R62" s="202"/>
      <c r="S62" s="210"/>
      <c r="T62" s="201"/>
      <c r="U62" s="201"/>
      <c r="V62" s="201"/>
      <c r="W62" s="201"/>
      <c r="X62" s="230"/>
      <c r="Y62" s="231"/>
    </row>
    <row r="63" spans="1:25" x14ac:dyDescent="0.2">
      <c r="A63" s="220">
        <v>3</v>
      </c>
      <c r="B63" s="250" t="s">
        <v>201</v>
      </c>
      <c r="C63" s="208"/>
      <c r="D63" s="208"/>
      <c r="E63" s="243"/>
      <c r="F63" s="243"/>
      <c r="G63" s="244"/>
      <c r="H63" s="244"/>
      <c r="I63" s="244"/>
      <c r="J63" s="244"/>
      <c r="K63" s="244"/>
      <c r="L63" s="225"/>
      <c r="M63" s="225"/>
      <c r="N63" s="225"/>
      <c r="O63" s="225"/>
      <c r="P63" s="208"/>
      <c r="Q63" s="209"/>
      <c r="R63" s="211"/>
      <c r="S63" s="210"/>
      <c r="T63" s="201"/>
      <c r="U63" s="201"/>
      <c r="V63" s="201"/>
      <c r="W63" s="201"/>
      <c r="X63" s="230"/>
      <c r="Y63" s="231"/>
    </row>
    <row r="64" spans="1:25" x14ac:dyDescent="0.2">
      <c r="A64" s="220">
        <v>4</v>
      </c>
      <c r="B64" s="250" t="s">
        <v>206</v>
      </c>
      <c r="C64" s="208"/>
      <c r="D64" s="208"/>
      <c r="E64" s="243"/>
      <c r="F64" s="243"/>
      <c r="G64" s="244"/>
      <c r="H64" s="244"/>
      <c r="I64" s="244"/>
      <c r="J64" s="244"/>
      <c r="K64" s="244"/>
      <c r="L64" s="225"/>
      <c r="M64" s="225"/>
      <c r="N64" s="225"/>
      <c r="O64" s="225"/>
      <c r="P64" s="208"/>
      <c r="Q64" s="209"/>
      <c r="R64" s="211"/>
      <c r="S64" s="210"/>
      <c r="T64" s="201"/>
      <c r="U64" s="201"/>
      <c r="V64" s="201"/>
      <c r="W64" s="201"/>
      <c r="X64" s="230"/>
      <c r="Y64" s="231"/>
    </row>
    <row r="65" spans="1:25" x14ac:dyDescent="0.2">
      <c r="A65" s="220">
        <v>5</v>
      </c>
      <c r="B65" s="252" t="s">
        <v>210</v>
      </c>
      <c r="C65" s="208"/>
      <c r="D65" s="208"/>
      <c r="E65" s="243"/>
      <c r="F65" s="243"/>
      <c r="G65" s="244"/>
      <c r="H65" s="244"/>
      <c r="I65" s="244"/>
      <c r="J65" s="244"/>
      <c r="K65" s="244"/>
      <c r="L65" s="253"/>
      <c r="M65" s="253"/>
      <c r="N65" s="254"/>
      <c r="O65" s="254"/>
      <c r="P65" s="212"/>
      <c r="Q65" s="209"/>
      <c r="R65" s="212"/>
      <c r="S65" s="156"/>
      <c r="T65" s="156"/>
      <c r="U65" s="156"/>
      <c r="V65" s="156"/>
      <c r="W65" s="156"/>
      <c r="X65" s="156"/>
      <c r="Y65" s="255"/>
    </row>
    <row r="66" spans="1:25" x14ac:dyDescent="0.2">
      <c r="A66" s="236"/>
      <c r="B66" s="237"/>
      <c r="C66" s="237" t="s">
        <v>573</v>
      </c>
      <c r="D66" s="204"/>
      <c r="E66" s="238"/>
      <c r="F66" s="238"/>
      <c r="G66" s="239" t="s">
        <v>572</v>
      </c>
      <c r="H66" s="239" t="s">
        <v>572</v>
      </c>
      <c r="I66" s="239" t="s">
        <v>572</v>
      </c>
      <c r="J66" s="239" t="s">
        <v>572</v>
      </c>
      <c r="K66" s="239" t="s">
        <v>572</v>
      </c>
      <c r="L66" s="240">
        <f>SUM(L61:L64)</f>
        <v>0</v>
      </c>
      <c r="M66" s="240">
        <f>SUM(M61:M64)</f>
        <v>0</v>
      </c>
      <c r="N66" s="240">
        <f>SUM(N61:N64)</f>
        <v>0</v>
      </c>
      <c r="O66" s="240">
        <f>SUM(O61:O64)</f>
        <v>0</v>
      </c>
      <c r="P66" s="204"/>
      <c r="Q66" s="204"/>
      <c r="R66" s="204"/>
      <c r="S66" s="204"/>
      <c r="T66" s="205">
        <f>SUM(T61:T64,)</f>
        <v>0</v>
      </c>
      <c r="U66" s="205">
        <f>SUM(U61:U64,)</f>
        <v>0</v>
      </c>
      <c r="V66" s="205">
        <f>SUM(V61:V64,)</f>
        <v>0</v>
      </c>
      <c r="W66" s="205">
        <f>SUM(W61:W64,)</f>
        <v>0</v>
      </c>
      <c r="X66" s="205"/>
      <c r="Y66" s="241"/>
    </row>
    <row r="67" spans="1:25" x14ac:dyDescent="0.2">
      <c r="A67" s="220">
        <v>1</v>
      </c>
      <c r="B67" s="256" t="s">
        <v>346</v>
      </c>
      <c r="C67" s="257"/>
      <c r="D67" s="213"/>
      <c r="E67" s="258"/>
      <c r="F67" s="223"/>
      <c r="G67" s="259"/>
      <c r="H67" s="259"/>
      <c r="I67" s="259"/>
      <c r="J67" s="260"/>
      <c r="K67" s="259"/>
      <c r="L67" s="225"/>
      <c r="M67" s="225"/>
      <c r="N67" s="225"/>
      <c r="O67" s="225"/>
      <c r="P67" s="213"/>
      <c r="Q67" s="206"/>
      <c r="R67" s="206"/>
      <c r="S67" s="214"/>
      <c r="T67" s="201"/>
      <c r="U67" s="201"/>
      <c r="V67" s="201"/>
      <c r="W67" s="201"/>
      <c r="X67" s="230"/>
      <c r="Y67" s="231"/>
    </row>
    <row r="68" spans="1:25" x14ac:dyDescent="0.2">
      <c r="A68" s="220">
        <v>2</v>
      </c>
      <c r="B68" s="256" t="s">
        <v>350</v>
      </c>
      <c r="C68" s="257"/>
      <c r="D68" s="257"/>
      <c r="E68" s="258"/>
      <c r="F68" s="223"/>
      <c r="G68" s="259"/>
      <c r="H68" s="232"/>
      <c r="I68" s="232"/>
      <c r="J68" s="232"/>
      <c r="K68" s="232"/>
      <c r="L68" s="225"/>
      <c r="M68" s="225"/>
      <c r="N68" s="225"/>
      <c r="O68" s="225"/>
      <c r="P68" s="213"/>
      <c r="Q68" s="206"/>
      <c r="R68" s="206"/>
      <c r="S68" s="214"/>
      <c r="T68" s="201"/>
      <c r="U68" s="201"/>
      <c r="V68" s="201"/>
      <c r="W68" s="201"/>
      <c r="X68" s="201"/>
      <c r="Y68" s="261"/>
    </row>
    <row r="69" spans="1:25" x14ac:dyDescent="0.2">
      <c r="A69" s="220">
        <v>3</v>
      </c>
      <c r="B69" s="256" t="s">
        <v>352</v>
      </c>
      <c r="C69" s="257"/>
      <c r="D69" s="257"/>
      <c r="E69" s="258"/>
      <c r="F69" s="223"/>
      <c r="G69" s="259"/>
      <c r="H69" s="232"/>
      <c r="I69" s="232"/>
      <c r="J69" s="232"/>
      <c r="K69" s="232"/>
      <c r="L69" s="225"/>
      <c r="M69" s="225"/>
      <c r="N69" s="225"/>
      <c r="O69" s="225"/>
      <c r="P69" s="213"/>
      <c r="Q69" s="206"/>
      <c r="R69" s="206"/>
      <c r="S69" s="214"/>
      <c r="T69" s="201"/>
      <c r="U69" s="201"/>
      <c r="V69" s="201"/>
      <c r="W69" s="201"/>
      <c r="X69" s="201"/>
      <c r="Y69" s="261"/>
    </row>
    <row r="70" spans="1:25" x14ac:dyDescent="0.2">
      <c r="A70" s="220">
        <v>4</v>
      </c>
      <c r="B70" s="256" t="s">
        <v>574</v>
      </c>
      <c r="C70" s="213"/>
      <c r="D70" s="213"/>
      <c r="E70" s="258"/>
      <c r="F70" s="258"/>
      <c r="G70" s="259"/>
      <c r="H70" s="259"/>
      <c r="I70" s="259"/>
      <c r="J70" s="259"/>
      <c r="K70" s="259"/>
      <c r="L70" s="225"/>
      <c r="M70" s="225"/>
      <c r="N70" s="225"/>
      <c r="O70" s="225"/>
      <c r="P70" s="213"/>
      <c r="Q70" s="206"/>
      <c r="R70" s="206"/>
      <c r="S70" s="214"/>
      <c r="T70" s="201"/>
      <c r="U70" s="201"/>
      <c r="V70" s="201"/>
      <c r="W70" s="201"/>
      <c r="X70" s="201"/>
      <c r="Y70" s="261"/>
    </row>
    <row r="71" spans="1:25" x14ac:dyDescent="0.2">
      <c r="A71" s="220">
        <v>5</v>
      </c>
      <c r="B71" s="256" t="s">
        <v>575</v>
      </c>
      <c r="C71" s="213"/>
      <c r="D71" s="213"/>
      <c r="E71" s="258"/>
      <c r="F71" s="258"/>
      <c r="G71" s="259"/>
      <c r="H71" s="259"/>
      <c r="I71" s="259"/>
      <c r="J71" s="260"/>
      <c r="K71" s="259"/>
      <c r="L71" s="225"/>
      <c r="M71" s="225"/>
      <c r="N71" s="225"/>
      <c r="O71" s="225"/>
      <c r="P71" s="213"/>
      <c r="Q71" s="206"/>
      <c r="R71" s="206"/>
      <c r="S71" s="214"/>
      <c r="T71" s="201"/>
      <c r="U71" s="201"/>
      <c r="V71" s="201"/>
      <c r="W71" s="201"/>
      <c r="X71" s="201"/>
      <c r="Y71" s="261"/>
    </row>
    <row r="72" spans="1:25" x14ac:dyDescent="0.2">
      <c r="A72" s="220">
        <v>6</v>
      </c>
      <c r="B72" s="256" t="s">
        <v>576</v>
      </c>
      <c r="C72" s="213"/>
      <c r="D72" s="257"/>
      <c r="E72" s="258"/>
      <c r="F72" s="223"/>
      <c r="G72" s="259"/>
      <c r="H72" s="232"/>
      <c r="I72" s="232"/>
      <c r="J72" s="262"/>
      <c r="K72" s="232"/>
      <c r="L72" s="225"/>
      <c r="M72" s="225"/>
      <c r="N72" s="225"/>
      <c r="O72" s="225"/>
      <c r="P72" s="213"/>
      <c r="Q72" s="206"/>
      <c r="R72" s="206"/>
      <c r="S72" s="214"/>
      <c r="T72" s="201"/>
      <c r="U72" s="201"/>
      <c r="V72" s="201"/>
      <c r="W72" s="201"/>
      <c r="X72" s="201"/>
      <c r="Y72" s="261"/>
    </row>
    <row r="73" spans="1:25" x14ac:dyDescent="0.2">
      <c r="A73" s="220">
        <v>7</v>
      </c>
      <c r="B73" s="256" t="s">
        <v>577</v>
      </c>
      <c r="C73" s="213"/>
      <c r="D73" s="257"/>
      <c r="E73" s="258"/>
      <c r="F73" s="223"/>
      <c r="G73" s="259"/>
      <c r="H73" s="232"/>
      <c r="I73" s="232"/>
      <c r="J73" s="232"/>
      <c r="K73" s="232"/>
      <c r="L73" s="225"/>
      <c r="M73" s="225"/>
      <c r="N73" s="225"/>
      <c r="O73" s="225"/>
      <c r="P73" s="213"/>
      <c r="Q73" s="206"/>
      <c r="R73" s="206"/>
      <c r="S73" s="214"/>
      <c r="T73" s="201"/>
      <c r="U73" s="201"/>
      <c r="V73" s="201"/>
      <c r="W73" s="201"/>
      <c r="X73" s="230"/>
      <c r="Y73" s="231"/>
    </row>
    <row r="74" spans="1:25" x14ac:dyDescent="0.2">
      <c r="A74" s="220">
        <v>8</v>
      </c>
      <c r="B74" s="256" t="s">
        <v>578</v>
      </c>
      <c r="C74" s="213"/>
      <c r="D74" s="213"/>
      <c r="E74" s="258"/>
      <c r="F74" s="223"/>
      <c r="G74" s="259"/>
      <c r="H74" s="259"/>
      <c r="I74" s="259"/>
      <c r="J74" s="257"/>
      <c r="K74" s="259"/>
      <c r="L74" s="225"/>
      <c r="M74" s="225"/>
      <c r="N74" s="225"/>
      <c r="O74" s="225"/>
      <c r="P74" s="213"/>
      <c r="Q74" s="206"/>
      <c r="R74" s="206"/>
      <c r="S74" s="214"/>
      <c r="T74" s="201"/>
      <c r="U74" s="201"/>
      <c r="V74" s="201"/>
      <c r="W74" s="201"/>
      <c r="X74" s="230"/>
      <c r="Y74" s="231"/>
    </row>
    <row r="75" spans="1:25" x14ac:dyDescent="0.2">
      <c r="A75" s="236"/>
      <c r="B75" s="237"/>
      <c r="C75" s="237" t="s">
        <v>573</v>
      </c>
      <c r="D75" s="204"/>
      <c r="E75" s="238"/>
      <c r="F75" s="238"/>
      <c r="G75" s="239" t="s">
        <v>572</v>
      </c>
      <c r="H75" s="239" t="s">
        <v>572</v>
      </c>
      <c r="I75" s="239" t="s">
        <v>572</v>
      </c>
      <c r="J75" s="239" t="s">
        <v>572</v>
      </c>
      <c r="K75" s="239" t="s">
        <v>572</v>
      </c>
      <c r="L75" s="240">
        <f>SUM(L67:L74)</f>
        <v>0</v>
      </c>
      <c r="M75" s="240">
        <f>SUM(M67:M74)</f>
        <v>0</v>
      </c>
      <c r="N75" s="240">
        <f>SUM(N67:N74)</f>
        <v>0</v>
      </c>
      <c r="O75" s="240">
        <f>SUM(O67:O74)</f>
        <v>0</v>
      </c>
      <c r="P75" s="204"/>
      <c r="Q75" s="204"/>
      <c r="R75" s="204"/>
      <c r="S75" s="204"/>
      <c r="T75" s="205">
        <f>SUM(T67:T74)</f>
        <v>0</v>
      </c>
      <c r="U75" s="205">
        <f>SUM(U67:U74)</f>
        <v>0</v>
      </c>
      <c r="V75" s="205">
        <f>SUM(V67:V74)</f>
        <v>0</v>
      </c>
      <c r="W75" s="205">
        <f>SUM(W67:W74)</f>
        <v>0</v>
      </c>
      <c r="X75" s="205"/>
      <c r="Y75" s="241"/>
    </row>
    <row r="76" spans="1:25" x14ac:dyDescent="0.2">
      <c r="A76" s="220">
        <v>1</v>
      </c>
      <c r="B76" s="252" t="s">
        <v>226</v>
      </c>
      <c r="C76" s="215"/>
      <c r="D76" s="215"/>
      <c r="E76" s="223"/>
      <c r="F76" s="223"/>
      <c r="G76" s="232"/>
      <c r="H76" s="232"/>
      <c r="I76" s="232"/>
      <c r="J76" s="233"/>
      <c r="K76" s="232"/>
      <c r="L76" s="225"/>
      <c r="M76" s="225"/>
      <c r="N76" s="225"/>
      <c r="O76" s="263"/>
      <c r="P76" s="215"/>
      <c r="Q76" s="206"/>
      <c r="R76" s="214"/>
      <c r="S76" s="156"/>
      <c r="T76" s="201"/>
      <c r="U76" s="201"/>
      <c r="V76" s="201"/>
      <c r="W76" s="201"/>
      <c r="X76" s="230"/>
      <c r="Y76" s="231"/>
    </row>
    <row r="77" spans="1:25" x14ac:dyDescent="0.2">
      <c r="A77" s="220">
        <v>2</v>
      </c>
      <c r="B77" s="252" t="s">
        <v>231</v>
      </c>
      <c r="C77" s="264"/>
      <c r="D77" s="213"/>
      <c r="E77" s="258"/>
      <c r="F77" s="258"/>
      <c r="G77" s="232"/>
      <c r="H77" s="264"/>
      <c r="I77" s="264"/>
      <c r="J77" s="264"/>
      <c r="K77" s="264"/>
      <c r="L77" s="225"/>
      <c r="M77" s="225"/>
      <c r="N77" s="225"/>
      <c r="O77" s="263"/>
      <c r="P77" s="215"/>
      <c r="Q77" s="206"/>
      <c r="R77" s="214"/>
      <c r="S77" s="156"/>
      <c r="T77" s="201"/>
      <c r="U77" s="201"/>
      <c r="V77" s="201"/>
      <c r="W77" s="201"/>
      <c r="X77" s="230"/>
      <c r="Y77" s="231"/>
    </row>
    <row r="78" spans="1:25" x14ac:dyDescent="0.2">
      <c r="A78" s="220">
        <v>3</v>
      </c>
      <c r="B78" s="252" t="s">
        <v>234</v>
      </c>
      <c r="C78" s="213"/>
      <c r="D78" s="213"/>
      <c r="E78" s="258"/>
      <c r="F78" s="258"/>
      <c r="G78" s="232"/>
      <c r="H78" s="259"/>
      <c r="I78" s="259"/>
      <c r="J78" s="259"/>
      <c r="K78" s="259"/>
      <c r="L78" s="225"/>
      <c r="M78" s="225"/>
      <c r="N78" s="225"/>
      <c r="O78" s="263"/>
      <c r="P78" s="215"/>
      <c r="Q78" s="206"/>
      <c r="R78" s="214"/>
      <c r="S78" s="156"/>
      <c r="T78" s="201"/>
      <c r="U78" s="201"/>
      <c r="V78" s="201"/>
      <c r="W78" s="201"/>
      <c r="X78" s="230"/>
      <c r="Y78" s="231"/>
    </row>
    <row r="79" spans="1:25" x14ac:dyDescent="0.2">
      <c r="A79" s="220">
        <v>4</v>
      </c>
      <c r="B79" s="252" t="s">
        <v>238</v>
      </c>
      <c r="C79" s="213"/>
      <c r="D79" s="213"/>
      <c r="E79" s="265"/>
      <c r="F79" s="265"/>
      <c r="G79" s="232"/>
      <c r="H79" s="264"/>
      <c r="I79" s="264"/>
      <c r="J79" s="264"/>
      <c r="K79" s="264"/>
      <c r="L79" s="225"/>
      <c r="M79" s="225"/>
      <c r="N79" s="225"/>
      <c r="O79" s="263"/>
      <c r="P79" s="215"/>
      <c r="Q79" s="206"/>
      <c r="R79" s="214"/>
      <c r="S79" s="156"/>
      <c r="T79" s="201"/>
      <c r="U79" s="201"/>
      <c r="V79" s="201"/>
      <c r="W79" s="201"/>
      <c r="X79" s="230"/>
      <c r="Y79" s="231"/>
    </row>
    <row r="80" spans="1:25" x14ac:dyDescent="0.2">
      <c r="A80" s="220">
        <v>5</v>
      </c>
      <c r="B80" s="252" t="s">
        <v>242</v>
      </c>
      <c r="C80" s="213"/>
      <c r="D80" s="213"/>
      <c r="E80" s="258"/>
      <c r="F80" s="258"/>
      <c r="G80" s="232"/>
      <c r="H80" s="259"/>
      <c r="I80" s="259"/>
      <c r="J80" s="257"/>
      <c r="K80" s="259"/>
      <c r="L80" s="225"/>
      <c r="M80" s="225"/>
      <c r="N80" s="225"/>
      <c r="O80" s="263"/>
      <c r="P80" s="215"/>
      <c r="Q80" s="206"/>
      <c r="R80" s="214"/>
      <c r="S80" s="156"/>
      <c r="T80" s="201"/>
      <c r="U80" s="201"/>
      <c r="V80" s="201"/>
      <c r="W80" s="201"/>
      <c r="X80" s="214"/>
      <c r="Y80" s="248"/>
    </row>
    <row r="81" spans="1:25" x14ac:dyDescent="0.2">
      <c r="A81" s="220">
        <v>6</v>
      </c>
      <c r="B81" s="252" t="s">
        <v>245</v>
      </c>
      <c r="C81" s="213"/>
      <c r="D81" s="213"/>
      <c r="E81" s="258"/>
      <c r="F81" s="258"/>
      <c r="G81" s="232"/>
      <c r="H81" s="259"/>
      <c r="I81" s="259"/>
      <c r="J81" s="259"/>
      <c r="K81" s="259"/>
      <c r="L81" s="225"/>
      <c r="M81" s="225"/>
      <c r="N81" s="225"/>
      <c r="O81" s="263"/>
      <c r="P81" s="215"/>
      <c r="Q81" s="206"/>
      <c r="R81" s="214"/>
      <c r="S81" s="156"/>
      <c r="T81" s="201"/>
      <c r="U81" s="201"/>
      <c r="V81" s="201"/>
      <c r="W81" s="201"/>
      <c r="X81" s="230"/>
      <c r="Y81" s="231"/>
    </row>
    <row r="82" spans="1:25" x14ac:dyDescent="0.2">
      <c r="A82" s="220">
        <v>7</v>
      </c>
      <c r="B82" s="252" t="s">
        <v>248</v>
      </c>
      <c r="C82" s="213"/>
      <c r="D82" s="213"/>
      <c r="E82" s="258"/>
      <c r="F82" s="258"/>
      <c r="G82" s="232"/>
      <c r="H82" s="259"/>
      <c r="I82" s="259"/>
      <c r="J82" s="257"/>
      <c r="K82" s="259"/>
      <c r="L82" s="225"/>
      <c r="M82" s="225"/>
      <c r="N82" s="225"/>
      <c r="O82" s="263"/>
      <c r="P82" s="215"/>
      <c r="Q82" s="206"/>
      <c r="R82" s="214"/>
      <c r="S82" s="156"/>
      <c r="T82" s="201"/>
      <c r="U82" s="201"/>
      <c r="V82" s="201"/>
      <c r="W82" s="201"/>
      <c r="X82" s="230"/>
      <c r="Y82" s="248"/>
    </row>
    <row r="83" spans="1:25" x14ac:dyDescent="0.2">
      <c r="A83" s="220">
        <v>8</v>
      </c>
      <c r="B83" s="252" t="s">
        <v>251</v>
      </c>
      <c r="C83" s="215"/>
      <c r="D83" s="215"/>
      <c r="E83" s="223"/>
      <c r="F83" s="223"/>
      <c r="G83" s="232"/>
      <c r="H83" s="232"/>
      <c r="I83" s="232"/>
      <c r="J83" s="232"/>
      <c r="K83" s="232"/>
      <c r="L83" s="225"/>
      <c r="M83" s="225"/>
      <c r="N83" s="225"/>
      <c r="O83" s="263"/>
      <c r="P83" s="215"/>
      <c r="Q83" s="206"/>
      <c r="R83" s="214"/>
      <c r="S83" s="156"/>
      <c r="T83" s="201"/>
      <c r="U83" s="201"/>
      <c r="V83" s="201"/>
      <c r="W83" s="201"/>
      <c r="X83" s="230"/>
      <c r="Y83" s="231"/>
    </row>
    <row r="84" spans="1:25" x14ac:dyDescent="0.2">
      <c r="A84" s="236"/>
      <c r="B84" s="237"/>
      <c r="C84" s="237" t="s">
        <v>573</v>
      </c>
      <c r="D84" s="204"/>
      <c r="E84" s="238"/>
      <c r="F84" s="238"/>
      <c r="G84" s="239" t="s">
        <v>572</v>
      </c>
      <c r="H84" s="239" t="s">
        <v>572</v>
      </c>
      <c r="I84" s="239" t="s">
        <v>572</v>
      </c>
      <c r="J84" s="239" t="s">
        <v>572</v>
      </c>
      <c r="K84" s="239" t="s">
        <v>572</v>
      </c>
      <c r="L84" s="240">
        <f>SUM(L76:L83)</f>
        <v>0</v>
      </c>
      <c r="M84" s="240">
        <f>SUM(M76:M83)</f>
        <v>0</v>
      </c>
      <c r="N84" s="240">
        <f>SUM(N76:N83)</f>
        <v>0</v>
      </c>
      <c r="O84" s="240">
        <f>SUM(O76:O83)</f>
        <v>0</v>
      </c>
      <c r="P84" s="204"/>
      <c r="Q84" s="204"/>
      <c r="R84" s="204"/>
      <c r="S84" s="204"/>
      <c r="T84" s="205">
        <f>SUM(T76:T83)</f>
        <v>0</v>
      </c>
      <c r="U84" s="205">
        <f>SUM(U76:U83)</f>
        <v>0</v>
      </c>
      <c r="V84" s="205">
        <f>SUM(V76:V83)</f>
        <v>0</v>
      </c>
      <c r="W84" s="205">
        <f>SUM(W76:W83)</f>
        <v>0</v>
      </c>
      <c r="X84" s="205"/>
      <c r="Y84" s="241"/>
    </row>
    <row r="85" spans="1:25" x14ac:dyDescent="0.2">
      <c r="A85" s="220">
        <v>1</v>
      </c>
      <c r="B85" s="256" t="s">
        <v>270</v>
      </c>
      <c r="C85" s="206"/>
      <c r="D85" s="247"/>
      <c r="E85" s="243"/>
      <c r="F85" s="243"/>
      <c r="G85" s="244"/>
      <c r="H85" s="244"/>
      <c r="I85" s="244"/>
      <c r="J85" s="245"/>
      <c r="K85" s="244"/>
      <c r="L85" s="225"/>
      <c r="M85" s="225"/>
      <c r="N85" s="225"/>
      <c r="O85" s="225"/>
      <c r="P85" s="206"/>
      <c r="Q85" s="206"/>
      <c r="R85" s="214"/>
      <c r="S85" s="214"/>
      <c r="T85" s="201"/>
      <c r="U85" s="201"/>
      <c r="V85" s="201"/>
      <c r="W85" s="201"/>
      <c r="X85" s="230"/>
      <c r="Y85" s="231"/>
    </row>
    <row r="86" spans="1:25" x14ac:dyDescent="0.2">
      <c r="A86" s="220">
        <v>2</v>
      </c>
      <c r="B86" s="256" t="s">
        <v>275</v>
      </c>
      <c r="C86" s="206"/>
      <c r="D86" s="206"/>
      <c r="E86" s="243"/>
      <c r="F86" s="243"/>
      <c r="G86" s="244"/>
      <c r="H86" s="244"/>
      <c r="I86" s="244"/>
      <c r="J86" s="245"/>
      <c r="K86" s="244"/>
      <c r="L86" s="225"/>
      <c r="M86" s="225"/>
      <c r="N86" s="225"/>
      <c r="O86" s="225"/>
      <c r="P86" s="206"/>
      <c r="Q86" s="206"/>
      <c r="R86" s="214"/>
      <c r="S86" s="214"/>
      <c r="T86" s="201"/>
      <c r="U86" s="201"/>
      <c r="V86" s="201"/>
      <c r="W86" s="201"/>
      <c r="X86" s="201"/>
      <c r="Y86" s="246"/>
    </row>
    <row r="87" spans="1:25" x14ac:dyDescent="0.2">
      <c r="A87" s="220">
        <v>3</v>
      </c>
      <c r="B87" s="256" t="s">
        <v>276</v>
      </c>
      <c r="C87" s="206"/>
      <c r="D87" s="206"/>
      <c r="E87" s="243"/>
      <c r="F87" s="243"/>
      <c r="G87" s="244"/>
      <c r="H87" s="244"/>
      <c r="I87" s="244"/>
      <c r="J87" s="245"/>
      <c r="K87" s="244"/>
      <c r="L87" s="225"/>
      <c r="M87" s="225"/>
      <c r="N87" s="225"/>
      <c r="O87" s="225"/>
      <c r="P87" s="206"/>
      <c r="Q87" s="206"/>
      <c r="R87" s="214"/>
      <c r="S87" s="214"/>
      <c r="T87" s="201"/>
      <c r="U87" s="201"/>
      <c r="V87" s="201"/>
      <c r="W87" s="201"/>
      <c r="X87" s="230"/>
      <c r="Y87" s="231"/>
    </row>
    <row r="88" spans="1:25" x14ac:dyDescent="0.2">
      <c r="A88" s="220">
        <v>4</v>
      </c>
      <c r="B88" s="256" t="s">
        <v>278</v>
      </c>
      <c r="C88" s="206"/>
      <c r="D88" s="206"/>
      <c r="E88" s="243"/>
      <c r="F88" s="243"/>
      <c r="G88" s="244"/>
      <c r="H88" s="244"/>
      <c r="I88" s="244"/>
      <c r="J88" s="245"/>
      <c r="K88" s="244"/>
      <c r="L88" s="225"/>
      <c r="M88" s="225"/>
      <c r="N88" s="225"/>
      <c r="O88" s="225"/>
      <c r="P88" s="206"/>
      <c r="Q88" s="206"/>
      <c r="R88" s="214"/>
      <c r="S88" s="214"/>
      <c r="T88" s="201"/>
      <c r="U88" s="201"/>
      <c r="V88" s="201"/>
      <c r="W88" s="201"/>
      <c r="X88" s="230"/>
      <c r="Y88" s="231"/>
    </row>
    <row r="89" spans="1:25" x14ac:dyDescent="0.2">
      <c r="A89" s="220">
        <v>5</v>
      </c>
      <c r="B89" s="256" t="s">
        <v>283</v>
      </c>
      <c r="C89" s="206"/>
      <c r="D89" s="206"/>
      <c r="E89" s="243"/>
      <c r="F89" s="243"/>
      <c r="G89" s="244"/>
      <c r="H89" s="244"/>
      <c r="I89" s="244"/>
      <c r="J89" s="245"/>
      <c r="K89" s="244"/>
      <c r="L89" s="225"/>
      <c r="M89" s="225"/>
      <c r="N89" s="225"/>
      <c r="O89" s="225"/>
      <c r="P89" s="206"/>
      <c r="Q89" s="206"/>
      <c r="R89" s="214"/>
      <c r="S89" s="214"/>
      <c r="T89" s="201"/>
      <c r="U89" s="201"/>
      <c r="V89" s="201"/>
      <c r="W89" s="201"/>
      <c r="X89" s="230"/>
      <c r="Y89" s="231"/>
    </row>
    <row r="90" spans="1:25" x14ac:dyDescent="0.2">
      <c r="A90" s="220">
        <v>6</v>
      </c>
      <c r="B90" s="256" t="s">
        <v>287</v>
      </c>
      <c r="C90" s="206"/>
      <c r="D90" s="206"/>
      <c r="E90" s="243"/>
      <c r="F90" s="243"/>
      <c r="G90" s="244"/>
      <c r="H90" s="244"/>
      <c r="I90" s="244"/>
      <c r="J90" s="245"/>
      <c r="K90" s="244"/>
      <c r="L90" s="225"/>
      <c r="M90" s="225"/>
      <c r="N90" s="225"/>
      <c r="O90" s="225"/>
      <c r="P90" s="206"/>
      <c r="Q90" s="206"/>
      <c r="R90" s="214"/>
      <c r="S90" s="214"/>
      <c r="T90" s="201"/>
      <c r="U90" s="201"/>
      <c r="V90" s="201"/>
      <c r="W90" s="201"/>
      <c r="X90" s="230"/>
      <c r="Y90" s="231"/>
    </row>
    <row r="91" spans="1:25" x14ac:dyDescent="0.2">
      <c r="A91" s="220">
        <v>7</v>
      </c>
      <c r="B91" s="256" t="s">
        <v>290</v>
      </c>
      <c r="C91" s="206"/>
      <c r="D91" s="206"/>
      <c r="E91" s="243"/>
      <c r="F91" s="243"/>
      <c r="G91" s="244"/>
      <c r="H91" s="244"/>
      <c r="I91" s="244"/>
      <c r="J91" s="245"/>
      <c r="K91" s="244"/>
      <c r="L91" s="225"/>
      <c r="M91" s="225"/>
      <c r="N91" s="225"/>
      <c r="O91" s="225"/>
      <c r="P91" s="206"/>
      <c r="Q91" s="206"/>
      <c r="R91" s="214"/>
      <c r="S91" s="214"/>
      <c r="T91" s="201"/>
      <c r="U91" s="201"/>
      <c r="V91" s="201"/>
      <c r="W91" s="201"/>
      <c r="X91" s="230"/>
      <c r="Y91" s="231"/>
    </row>
    <row r="92" spans="1:25" x14ac:dyDescent="0.2">
      <c r="A92" s="220">
        <v>8</v>
      </c>
      <c r="B92" s="256" t="s">
        <v>292</v>
      </c>
      <c r="C92" s="206"/>
      <c r="D92" s="206"/>
      <c r="E92" s="243"/>
      <c r="F92" s="243"/>
      <c r="G92" s="244"/>
      <c r="H92" s="244"/>
      <c r="I92" s="244"/>
      <c r="J92" s="244"/>
      <c r="K92" s="244"/>
      <c r="L92" s="225"/>
      <c r="M92" s="225"/>
      <c r="N92" s="225"/>
      <c r="O92" s="225"/>
      <c r="P92" s="206"/>
      <c r="Q92" s="206"/>
      <c r="R92" s="214"/>
      <c r="S92" s="214"/>
      <c r="T92" s="201"/>
      <c r="U92" s="201"/>
      <c r="V92" s="201"/>
      <c r="W92" s="201"/>
      <c r="X92" s="230"/>
      <c r="Y92" s="231"/>
    </row>
    <row r="93" spans="1:25" ht="16" thickBot="1" x14ac:dyDescent="0.25">
      <c r="A93" s="266"/>
      <c r="B93" s="267"/>
      <c r="C93" s="267" t="s">
        <v>573</v>
      </c>
      <c r="D93" s="268"/>
      <c r="E93" s="269"/>
      <c r="F93" s="269"/>
      <c r="G93" s="268"/>
      <c r="H93" s="268"/>
      <c r="I93" s="268"/>
      <c r="J93" s="268"/>
      <c r="K93" s="268"/>
      <c r="L93" s="270">
        <f>SUM(L85:L92)</f>
        <v>0</v>
      </c>
      <c r="M93" s="270">
        <f>SUM(M85:M92)</f>
        <v>0</v>
      </c>
      <c r="N93" s="270">
        <f>SUM(N85:N92)</f>
        <v>0</v>
      </c>
      <c r="O93" s="270">
        <f>SUM(O85:O92)</f>
        <v>0</v>
      </c>
      <c r="P93" s="268"/>
      <c r="Q93" s="268"/>
      <c r="R93" s="268"/>
      <c r="S93" s="268"/>
      <c r="T93" s="270">
        <f>SUM(T85:T92)</f>
        <v>0</v>
      </c>
      <c r="U93" s="270">
        <f>SUM(U85:U92)</f>
        <v>0</v>
      </c>
      <c r="V93" s="270">
        <f>SUM(V85:V92)</f>
        <v>0</v>
      </c>
      <c r="W93" s="270">
        <f>SUM(W85:W92)</f>
        <v>0</v>
      </c>
      <c r="X93" s="270"/>
      <c r="Y93" s="271"/>
    </row>
    <row r="94" spans="1:25" ht="14" x14ac:dyDescent="0.2"/>
  </sheetData>
  <autoFilter ref="A40:Z93" xr:uid="{A8520A94-74F1-4000-BCBC-39549540BBE9}"/>
  <mergeCells count="18">
    <mergeCell ref="A38:O38"/>
    <mergeCell ref="Q38:AD38"/>
    <mergeCell ref="A1:B1"/>
    <mergeCell ref="C1:D1"/>
    <mergeCell ref="E1:Z1"/>
    <mergeCell ref="A2:O2"/>
    <mergeCell ref="Q2:AD2"/>
    <mergeCell ref="A12:O12"/>
    <mergeCell ref="Q12:AD12"/>
    <mergeCell ref="A13:O35"/>
    <mergeCell ref="Q13:AD35"/>
    <mergeCell ref="A37:O37"/>
    <mergeCell ref="Q37:AD37"/>
    <mergeCell ref="A39:A40"/>
    <mergeCell ref="B39:D39"/>
    <mergeCell ref="E39:F39"/>
    <mergeCell ref="G39:L39"/>
    <mergeCell ref="Q39:Z39"/>
  </mergeCells>
  <pageMargins left="0.7" right="0.7" top="0.75" bottom="0.75" header="0" footer="0"/>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U30"/>
  <sheetViews>
    <sheetView zoomScale="55" zoomScaleNormal="55" workbookViewId="0">
      <pane xSplit="2" ySplit="3" topLeftCell="C4" activePane="bottomRight" state="frozenSplit"/>
      <selection pane="topRight" activeCell="B1" sqref="B1"/>
      <selection pane="bottomLeft" activeCell="A2" sqref="A2"/>
      <selection pane="bottomRight" activeCell="G17" sqref="G17"/>
    </sheetView>
  </sheetViews>
  <sheetFormatPr baseColWidth="10" defaultColWidth="14.5" defaultRowHeight="15" customHeight="1" x14ac:dyDescent="0.2"/>
  <cols>
    <col min="1" max="1" width="19.5" style="308" customWidth="1"/>
    <col min="2" max="2" width="41.5" style="308" customWidth="1"/>
    <col min="3" max="3" width="14.5" style="308" customWidth="1"/>
    <col min="4" max="4" width="10.5" style="342" customWidth="1"/>
    <col min="5" max="5" width="8.5" style="342" customWidth="1"/>
    <col min="6" max="6" width="15.5" style="308" customWidth="1"/>
    <col min="7" max="7" width="13.5" style="308" customWidth="1"/>
    <col min="8" max="8" width="14.1640625" style="308" customWidth="1"/>
    <col min="9" max="9" width="79.5" style="308" customWidth="1"/>
    <col min="10" max="10" width="14.1640625" style="342" customWidth="1"/>
    <col min="11" max="11" width="9.5" style="342" customWidth="1"/>
    <col min="12" max="12" width="33.5" style="342" customWidth="1"/>
    <col min="13" max="13" width="27" style="308" customWidth="1"/>
    <col min="14" max="14" width="11" style="308" customWidth="1"/>
    <col min="15" max="15" width="21.5" style="308" bestFit="1" customWidth="1"/>
    <col min="16" max="16" width="10.83203125" style="308" customWidth="1"/>
    <col min="17" max="19" width="10.83203125" style="308" hidden="1" customWidth="1"/>
    <col min="20" max="20" width="10.83203125" style="308" customWidth="1"/>
    <col min="21" max="21" width="3.5" style="308" hidden="1" customWidth="1"/>
    <col min="22" max="27" width="10.83203125" style="308" customWidth="1"/>
    <col min="28" max="16384" width="14.5" style="308"/>
  </cols>
  <sheetData>
    <row r="1" spans="1:21" ht="99.75" customHeight="1" thickBot="1" x14ac:dyDescent="0.25">
      <c r="A1" s="305">
        <v>5</v>
      </c>
      <c r="B1" s="306" t="s">
        <v>579</v>
      </c>
      <c r="C1" s="760" t="s">
        <v>580</v>
      </c>
      <c r="D1" s="760"/>
      <c r="E1" s="760"/>
      <c r="F1" s="760"/>
      <c r="G1" s="760"/>
      <c r="H1" s="760"/>
      <c r="I1" s="760"/>
      <c r="J1" s="760"/>
      <c r="K1" s="760"/>
      <c r="L1" s="760"/>
      <c r="M1" s="760"/>
      <c r="N1" s="760"/>
      <c r="O1" s="761"/>
      <c r="P1" s="307"/>
      <c r="Q1" s="307"/>
      <c r="R1" s="307"/>
      <c r="S1" s="307"/>
      <c r="T1" s="307"/>
      <c r="U1" s="307"/>
    </row>
    <row r="2" spans="1:21" ht="30" customHeight="1" x14ac:dyDescent="0.2">
      <c r="A2" s="754" t="s">
        <v>581</v>
      </c>
      <c r="B2" s="756" t="s">
        <v>582</v>
      </c>
      <c r="C2" s="756" t="s">
        <v>583</v>
      </c>
      <c r="D2" s="758" t="s">
        <v>584</v>
      </c>
      <c r="E2" s="759"/>
      <c r="F2" s="756" t="s">
        <v>585</v>
      </c>
      <c r="G2" s="756" t="s">
        <v>586</v>
      </c>
      <c r="H2" s="756" t="s">
        <v>587</v>
      </c>
      <c r="I2" s="756" t="s">
        <v>588</v>
      </c>
      <c r="J2" s="758" t="s">
        <v>589</v>
      </c>
      <c r="K2" s="764"/>
      <c r="L2" s="765" t="s">
        <v>590</v>
      </c>
      <c r="M2" s="765" t="s">
        <v>591</v>
      </c>
      <c r="N2" s="767" t="s">
        <v>592</v>
      </c>
      <c r="O2" s="762" t="s">
        <v>593</v>
      </c>
      <c r="P2" s="307"/>
      <c r="Q2" s="307"/>
      <c r="R2" s="307"/>
      <c r="S2" s="307"/>
      <c r="T2" s="307"/>
      <c r="U2" s="307"/>
    </row>
    <row r="3" spans="1:21" ht="21.75" customHeight="1" x14ac:dyDescent="0.2">
      <c r="A3" s="755"/>
      <c r="B3" s="757"/>
      <c r="C3" s="757"/>
      <c r="D3" s="343" t="s">
        <v>594</v>
      </c>
      <c r="E3" s="343" t="s">
        <v>595</v>
      </c>
      <c r="F3" s="757"/>
      <c r="G3" s="757"/>
      <c r="H3" s="757"/>
      <c r="I3" s="757"/>
      <c r="J3" s="343" t="s">
        <v>596</v>
      </c>
      <c r="K3" s="343" t="s">
        <v>595</v>
      </c>
      <c r="L3" s="766"/>
      <c r="M3" s="766"/>
      <c r="N3" s="757"/>
      <c r="O3" s="763"/>
      <c r="P3" s="307"/>
      <c r="Q3" s="307"/>
      <c r="R3" s="307"/>
      <c r="S3" s="307"/>
      <c r="T3" s="307"/>
      <c r="U3" s="307"/>
    </row>
    <row r="4" spans="1:21" ht="42.75" customHeight="1" thickBot="1" x14ac:dyDescent="0.25">
      <c r="A4" s="310" t="s">
        <v>597</v>
      </c>
      <c r="B4" s="311" t="s">
        <v>598</v>
      </c>
      <c r="C4" s="312"/>
      <c r="D4" s="311"/>
      <c r="E4" s="311"/>
      <c r="F4" s="311"/>
      <c r="G4" s="312">
        <v>45688</v>
      </c>
      <c r="H4" s="312">
        <v>46022</v>
      </c>
      <c r="I4" s="313" t="s">
        <v>599</v>
      </c>
      <c r="J4" s="312"/>
      <c r="K4" s="311"/>
      <c r="L4" s="311"/>
      <c r="M4" s="311"/>
      <c r="N4" s="314">
        <v>1</v>
      </c>
      <c r="O4" s="315">
        <v>45688</v>
      </c>
      <c r="P4" s="307"/>
      <c r="Q4" s="307"/>
      <c r="R4" s="307"/>
      <c r="S4" s="307"/>
      <c r="T4" s="307"/>
      <c r="U4" s="307"/>
    </row>
    <row r="5" spans="1:21" ht="14" x14ac:dyDescent="0.2">
      <c r="A5" s="303"/>
      <c r="B5" s="93"/>
      <c r="C5" s="316"/>
      <c r="D5" s="93"/>
      <c r="E5" s="93"/>
      <c r="F5" s="93"/>
      <c r="G5" s="316"/>
      <c r="H5" s="316"/>
      <c r="I5" s="94"/>
      <c r="J5" s="316"/>
      <c r="K5" s="93"/>
      <c r="L5" s="317"/>
      <c r="M5" s="318"/>
      <c r="N5" s="319"/>
      <c r="O5" s="320"/>
      <c r="P5" s="307"/>
      <c r="Q5" s="307"/>
      <c r="R5" s="307"/>
      <c r="S5" s="307"/>
      <c r="T5" s="307"/>
      <c r="U5" s="307"/>
    </row>
    <row r="6" spans="1:21" ht="14" x14ac:dyDescent="0.2">
      <c r="A6" s="321"/>
      <c r="B6" s="322"/>
      <c r="C6" s="316"/>
      <c r="D6" s="93"/>
      <c r="E6" s="323"/>
      <c r="F6" s="93"/>
      <c r="G6" s="316"/>
      <c r="H6" s="316"/>
      <c r="I6" s="318"/>
      <c r="J6" s="324"/>
      <c r="K6" s="93"/>
      <c r="L6" s="94"/>
      <c r="M6" s="318"/>
      <c r="N6" s="309"/>
      <c r="O6" s="320"/>
      <c r="P6" s="307"/>
      <c r="Q6" s="307"/>
      <c r="R6" s="307"/>
      <c r="S6" s="307"/>
      <c r="T6" s="307"/>
      <c r="U6" s="307"/>
    </row>
    <row r="7" spans="1:21" ht="14" x14ac:dyDescent="0.2">
      <c r="A7" s="321"/>
      <c r="B7" s="322"/>
      <c r="C7" s="95"/>
      <c r="D7" s="93"/>
      <c r="E7" s="323"/>
      <c r="F7" s="93"/>
      <c r="G7" s="316"/>
      <c r="H7" s="316"/>
      <c r="I7" s="318"/>
      <c r="J7" s="324"/>
      <c r="K7" s="323"/>
      <c r="L7" s="94"/>
      <c r="M7" s="318"/>
      <c r="N7" s="309"/>
      <c r="O7" s="320"/>
      <c r="P7" s="307"/>
      <c r="Q7" s="307"/>
      <c r="R7" s="307"/>
      <c r="S7" s="307"/>
      <c r="T7" s="307"/>
      <c r="U7" s="307"/>
    </row>
    <row r="8" spans="1:21" ht="14" x14ac:dyDescent="0.2">
      <c r="A8" s="321"/>
      <c r="B8" s="322"/>
      <c r="C8" s="95"/>
      <c r="D8" s="93"/>
      <c r="E8" s="323"/>
      <c r="F8" s="93"/>
      <c r="G8" s="95"/>
      <c r="H8" s="95"/>
      <c r="I8" s="318"/>
      <c r="J8" s="324"/>
      <c r="K8" s="93"/>
      <c r="L8" s="94"/>
      <c r="M8" s="318"/>
      <c r="N8" s="309"/>
      <c r="O8" s="320"/>
      <c r="P8" s="307"/>
      <c r="Q8" s="307"/>
      <c r="R8" s="307"/>
      <c r="S8" s="307"/>
      <c r="T8" s="307"/>
      <c r="U8" s="307"/>
    </row>
    <row r="9" spans="1:21" ht="14" x14ac:dyDescent="0.2">
      <c r="A9" s="321"/>
      <c r="B9" s="322"/>
      <c r="C9" s="95"/>
      <c r="D9" s="93"/>
      <c r="E9" s="323"/>
      <c r="F9" s="93"/>
      <c r="G9" s="95"/>
      <c r="H9" s="95"/>
      <c r="I9" s="325"/>
      <c r="J9" s="324"/>
      <c r="K9" s="323"/>
      <c r="L9" s="94"/>
      <c r="M9" s="318"/>
      <c r="N9" s="309"/>
      <c r="O9" s="320"/>
      <c r="P9" s="307"/>
      <c r="Q9" s="307"/>
      <c r="R9" s="307"/>
      <c r="S9" s="307"/>
      <c r="T9" s="307"/>
      <c r="U9" s="307"/>
    </row>
    <row r="10" spans="1:21" ht="14" x14ac:dyDescent="0.2">
      <c r="A10" s="321"/>
      <c r="B10" s="322"/>
      <c r="C10" s="95"/>
      <c r="D10" s="93"/>
      <c r="E10" s="323"/>
      <c r="F10" s="93"/>
      <c r="G10" s="95"/>
      <c r="H10" s="95"/>
      <c r="I10" s="325"/>
      <c r="J10" s="324"/>
      <c r="K10" s="323"/>
      <c r="L10" s="94"/>
      <c r="M10" s="318"/>
      <c r="N10" s="309"/>
      <c r="O10" s="320"/>
      <c r="P10" s="307"/>
      <c r="Q10" s="307"/>
      <c r="R10" s="307"/>
      <c r="S10" s="307"/>
      <c r="T10" s="307"/>
      <c r="U10" s="307"/>
    </row>
    <row r="11" spans="1:21" ht="14" x14ac:dyDescent="0.2">
      <c r="A11" s="321"/>
      <c r="B11" s="322"/>
      <c r="C11" s="95"/>
      <c r="D11" s="93"/>
      <c r="E11" s="323"/>
      <c r="F11" s="93"/>
      <c r="G11" s="95"/>
      <c r="H11" s="95"/>
      <c r="I11" s="318"/>
      <c r="J11" s="324"/>
      <c r="K11" s="323"/>
      <c r="L11" s="94"/>
      <c r="M11" s="318"/>
      <c r="N11" s="309"/>
      <c r="O11" s="320"/>
      <c r="P11" s="307"/>
      <c r="Q11" s="307"/>
      <c r="R11" s="307"/>
      <c r="S11" s="307"/>
      <c r="T11" s="307"/>
      <c r="U11" s="307"/>
    </row>
    <row r="12" spans="1:21" ht="14" x14ac:dyDescent="0.2">
      <c r="A12" s="321"/>
      <c r="B12" s="322"/>
      <c r="C12" s="95"/>
      <c r="D12" s="93"/>
      <c r="E12" s="323"/>
      <c r="F12" s="93"/>
      <c r="G12" s="95"/>
      <c r="H12" s="95"/>
      <c r="I12" s="318"/>
      <c r="J12" s="324"/>
      <c r="K12" s="323"/>
      <c r="L12" s="94"/>
      <c r="M12" s="326"/>
      <c r="N12" s="309"/>
      <c r="O12" s="327"/>
      <c r="P12" s="307"/>
      <c r="Q12" s="307"/>
      <c r="R12" s="307"/>
      <c r="S12" s="307"/>
      <c r="T12" s="307"/>
      <c r="U12" s="307"/>
    </row>
    <row r="13" spans="1:21" ht="14" x14ac:dyDescent="0.2">
      <c r="A13" s="321"/>
      <c r="B13" s="322"/>
      <c r="C13" s="95"/>
      <c r="D13" s="93"/>
      <c r="E13" s="323"/>
      <c r="F13" s="93"/>
      <c r="G13" s="95"/>
      <c r="H13" s="95"/>
      <c r="I13" s="325"/>
      <c r="J13" s="324"/>
      <c r="K13" s="323"/>
      <c r="L13" s="94"/>
      <c r="M13" s="318"/>
      <c r="N13" s="309"/>
      <c r="O13" s="327"/>
      <c r="P13" s="307"/>
      <c r="Q13" s="307"/>
      <c r="R13" s="307"/>
      <c r="S13" s="307"/>
      <c r="T13" s="307"/>
      <c r="U13" s="307"/>
    </row>
    <row r="14" spans="1:21" ht="14" x14ac:dyDescent="0.2">
      <c r="A14" s="321"/>
      <c r="B14" s="322"/>
      <c r="C14" s="95"/>
      <c r="D14" s="93"/>
      <c r="E14" s="323"/>
      <c r="F14" s="93"/>
      <c r="G14" s="95"/>
      <c r="H14" s="95"/>
      <c r="I14" s="318"/>
      <c r="J14" s="324"/>
      <c r="K14" s="323"/>
      <c r="L14" s="94"/>
      <c r="M14" s="326"/>
      <c r="N14" s="309"/>
      <c r="O14" s="327"/>
      <c r="P14" s="307"/>
      <c r="Q14" s="307"/>
      <c r="R14" s="307"/>
      <c r="S14" s="307"/>
      <c r="T14" s="307"/>
      <c r="U14" s="307"/>
    </row>
    <row r="15" spans="1:21" ht="14" x14ac:dyDescent="0.2">
      <c r="A15" s="321"/>
      <c r="B15" s="322"/>
      <c r="C15" s="95"/>
      <c r="D15" s="93"/>
      <c r="E15" s="323"/>
      <c r="F15" s="93"/>
      <c r="G15" s="95"/>
      <c r="H15" s="95"/>
      <c r="I15" s="318"/>
      <c r="J15" s="324"/>
      <c r="K15" s="324"/>
      <c r="L15" s="94"/>
      <c r="M15" s="328"/>
      <c r="N15" s="309"/>
      <c r="O15" s="327"/>
      <c r="P15" s="307"/>
      <c r="Q15" s="307"/>
      <c r="R15" s="307"/>
      <c r="S15" s="307"/>
      <c r="T15" s="307"/>
      <c r="U15" s="307"/>
    </row>
    <row r="16" spans="1:21" ht="14" x14ac:dyDescent="0.2">
      <c r="A16" s="321"/>
      <c r="B16" s="322"/>
      <c r="C16" s="95"/>
      <c r="D16" s="93"/>
      <c r="E16" s="323"/>
      <c r="F16" s="93"/>
      <c r="G16" s="95"/>
      <c r="H16" s="95"/>
      <c r="I16" s="318"/>
      <c r="J16" s="324"/>
      <c r="K16" s="324"/>
      <c r="L16" s="94"/>
      <c r="M16" s="328"/>
      <c r="N16" s="309"/>
      <c r="O16" s="327"/>
      <c r="P16" s="307"/>
      <c r="Q16" s="307"/>
      <c r="R16" s="307"/>
      <c r="S16" s="307"/>
      <c r="T16" s="307"/>
      <c r="U16" s="307"/>
    </row>
    <row r="17" spans="1:15" ht="14" x14ac:dyDescent="0.2">
      <c r="A17" s="321"/>
      <c r="B17" s="322"/>
      <c r="C17" s="95"/>
      <c r="D17" s="93"/>
      <c r="E17" s="323"/>
      <c r="F17" s="93"/>
      <c r="G17" s="95"/>
      <c r="H17" s="95"/>
      <c r="I17" s="325"/>
      <c r="J17" s="324"/>
      <c r="K17" s="323"/>
      <c r="L17" s="94"/>
      <c r="M17" s="318"/>
      <c r="N17" s="309"/>
      <c r="O17" s="327"/>
    </row>
    <row r="18" spans="1:15" ht="14" x14ac:dyDescent="0.2">
      <c r="A18" s="321"/>
      <c r="B18" s="322"/>
      <c r="C18" s="95"/>
      <c r="D18" s="93"/>
      <c r="E18" s="323"/>
      <c r="F18" s="93"/>
      <c r="G18" s="95"/>
      <c r="H18" s="95"/>
      <c r="I18" s="325"/>
      <c r="J18" s="324"/>
      <c r="K18" s="323"/>
      <c r="L18" s="94"/>
      <c r="M18" s="318"/>
      <c r="N18" s="309"/>
      <c r="O18" s="327"/>
    </row>
    <row r="19" spans="1:15" ht="14" x14ac:dyDescent="0.2">
      <c r="A19" s="321"/>
      <c r="B19" s="322"/>
      <c r="C19" s="95"/>
      <c r="D19" s="93"/>
      <c r="E19" s="323"/>
      <c r="F19" s="93"/>
      <c r="G19" s="95"/>
      <c r="H19" s="95"/>
      <c r="I19" s="325"/>
      <c r="J19" s="324"/>
      <c r="K19" s="323"/>
      <c r="L19" s="94"/>
      <c r="M19" s="318"/>
      <c r="N19" s="309"/>
      <c r="O19" s="327"/>
    </row>
    <row r="20" spans="1:15" ht="14" x14ac:dyDescent="0.2">
      <c r="A20" s="321"/>
      <c r="B20" s="322"/>
      <c r="C20" s="95"/>
      <c r="D20" s="93"/>
      <c r="E20" s="323"/>
      <c r="F20" s="93"/>
      <c r="G20" s="324"/>
      <c r="H20" s="324"/>
      <c r="I20" s="318"/>
      <c r="J20" s="324"/>
      <c r="K20" s="323"/>
      <c r="L20" s="94"/>
      <c r="M20" s="329"/>
      <c r="N20" s="309"/>
      <c r="O20" s="327"/>
    </row>
    <row r="21" spans="1:15" ht="14" x14ac:dyDescent="0.2">
      <c r="A21" s="321"/>
      <c r="B21" s="322"/>
      <c r="C21" s="95"/>
      <c r="D21" s="93"/>
      <c r="E21" s="323"/>
      <c r="F21" s="93"/>
      <c r="G21" s="324"/>
      <c r="H21" s="324"/>
      <c r="I21" s="318"/>
      <c r="J21" s="324"/>
      <c r="K21" s="323"/>
      <c r="L21" s="94"/>
      <c r="M21" s="329"/>
      <c r="N21" s="309"/>
      <c r="O21" s="327"/>
    </row>
    <row r="22" spans="1:15" ht="14" x14ac:dyDescent="0.2">
      <c r="A22" s="321"/>
      <c r="B22" s="322"/>
      <c r="C22" s="95"/>
      <c r="D22" s="93"/>
      <c r="E22" s="323"/>
      <c r="F22" s="93"/>
      <c r="G22" s="324"/>
      <c r="H22" s="324"/>
      <c r="I22" s="318"/>
      <c r="J22" s="324"/>
      <c r="K22" s="323"/>
      <c r="L22" s="94"/>
      <c r="M22" s="329"/>
      <c r="N22" s="309"/>
      <c r="O22" s="327"/>
    </row>
    <row r="23" spans="1:15" ht="14" x14ac:dyDescent="0.2">
      <c r="A23" s="321"/>
      <c r="B23" s="322"/>
      <c r="C23" s="95"/>
      <c r="D23" s="93"/>
      <c r="E23" s="323"/>
      <c r="F23" s="93"/>
      <c r="G23" s="95"/>
      <c r="H23" s="95"/>
      <c r="I23" s="325"/>
      <c r="J23" s="324"/>
      <c r="K23" s="323"/>
      <c r="L23" s="94"/>
      <c r="M23" s="318"/>
      <c r="N23" s="309"/>
      <c r="O23" s="327"/>
    </row>
    <row r="24" spans="1:15" ht="14" x14ac:dyDescent="0.2">
      <c r="A24" s="321"/>
      <c r="B24" s="322"/>
      <c r="C24" s="95"/>
      <c r="D24" s="93"/>
      <c r="E24" s="323"/>
      <c r="F24" s="93"/>
      <c r="G24" s="95"/>
      <c r="H24" s="95"/>
      <c r="I24" s="325"/>
      <c r="J24" s="324"/>
      <c r="K24" s="323"/>
      <c r="L24" s="94"/>
      <c r="M24" s="322"/>
      <c r="N24" s="309"/>
      <c r="O24" s="327"/>
    </row>
    <row r="25" spans="1:15" x14ac:dyDescent="0.2">
      <c r="A25" s="321"/>
      <c r="B25" s="322"/>
      <c r="C25" s="95"/>
      <c r="D25" s="93"/>
      <c r="E25" s="323"/>
      <c r="F25" s="93"/>
      <c r="G25" s="95"/>
      <c r="H25" s="95"/>
      <c r="I25" s="318"/>
      <c r="J25" s="324"/>
      <c r="K25" s="323"/>
      <c r="L25" s="94"/>
      <c r="M25" s="330"/>
      <c r="N25" s="309"/>
      <c r="O25" s="327"/>
    </row>
    <row r="26" spans="1:15" x14ac:dyDescent="0.2">
      <c r="A26" s="321"/>
      <c r="B26" s="322"/>
      <c r="C26" s="95"/>
      <c r="D26" s="93"/>
      <c r="E26" s="323"/>
      <c r="F26" s="93"/>
      <c r="G26" s="95"/>
      <c r="H26" s="95"/>
      <c r="I26" s="318"/>
      <c r="J26" s="324"/>
      <c r="K26" s="323"/>
      <c r="L26" s="317"/>
      <c r="M26" s="330"/>
      <c r="N26" s="309"/>
      <c r="O26" s="327"/>
    </row>
    <row r="27" spans="1:15" x14ac:dyDescent="0.2">
      <c r="A27" s="321"/>
      <c r="B27" s="322"/>
      <c r="C27" s="95"/>
      <c r="D27" s="93"/>
      <c r="E27" s="323"/>
      <c r="F27" s="93"/>
      <c r="G27" s="95"/>
      <c r="H27" s="95"/>
      <c r="I27" s="318"/>
      <c r="J27" s="324"/>
      <c r="K27" s="323"/>
      <c r="L27" s="317"/>
      <c r="M27" s="331"/>
      <c r="N27" s="309"/>
      <c r="O27" s="327"/>
    </row>
    <row r="28" spans="1:15" x14ac:dyDescent="0.2">
      <c r="A28" s="321"/>
      <c r="B28" s="322"/>
      <c r="C28" s="95"/>
      <c r="D28" s="93"/>
      <c r="E28" s="323"/>
      <c r="F28" s="93"/>
      <c r="G28" s="95"/>
      <c r="H28" s="95"/>
      <c r="I28" s="318"/>
      <c r="J28" s="324"/>
      <c r="K28" s="323"/>
      <c r="L28" s="317"/>
      <c r="M28" s="331"/>
      <c r="N28" s="309"/>
      <c r="O28" s="327"/>
    </row>
    <row r="29" spans="1:15" x14ac:dyDescent="0.2">
      <c r="A29" s="321"/>
      <c r="B29" s="322"/>
      <c r="C29" s="95"/>
      <c r="D29" s="93"/>
      <c r="E29" s="323"/>
      <c r="F29" s="93"/>
      <c r="G29" s="95"/>
      <c r="H29" s="95"/>
      <c r="I29" s="318"/>
      <c r="J29" s="324"/>
      <c r="K29" s="323"/>
      <c r="L29" s="317"/>
      <c r="M29" s="331"/>
      <c r="N29" s="309"/>
      <c r="O29" s="327"/>
    </row>
    <row r="30" spans="1:15" ht="16" thickBot="1" x14ac:dyDescent="0.25">
      <c r="A30" s="332"/>
      <c r="B30" s="333"/>
      <c r="C30" s="334"/>
      <c r="D30" s="304"/>
      <c r="E30" s="335"/>
      <c r="F30" s="304"/>
      <c r="G30" s="334"/>
      <c r="H30" s="334"/>
      <c r="I30" s="336"/>
      <c r="J30" s="337"/>
      <c r="K30" s="335"/>
      <c r="L30" s="338"/>
      <c r="M30" s="339"/>
      <c r="N30" s="340"/>
      <c r="O30" s="341"/>
    </row>
  </sheetData>
  <mergeCells count="14">
    <mergeCell ref="C1:O1"/>
    <mergeCell ref="O2:O3"/>
    <mergeCell ref="G2:G3"/>
    <mergeCell ref="H2:H3"/>
    <mergeCell ref="I2:I3"/>
    <mergeCell ref="J2:K2"/>
    <mergeCell ref="M2:M3"/>
    <mergeCell ref="L2:L3"/>
    <mergeCell ref="N2:N3"/>
    <mergeCell ref="A2:A3"/>
    <mergeCell ref="B2:B3"/>
    <mergeCell ref="C2:C3"/>
    <mergeCell ref="D2:E2"/>
    <mergeCell ref="F2:F3"/>
  </mergeCells>
  <phoneticPr fontId="25" type="noConversion"/>
  <dataValidations count="7">
    <dataValidation type="list" allowBlank="1" showErrorMessage="1" sqref="F4" xr:uid="{00000000-0002-0000-0300-000001000000}">
      <formula1>$U$5:$U$6</formula1>
    </dataValidation>
    <dataValidation type="list" allowBlank="1" showErrorMessage="1" sqref="B57:B59 B5:B54" xr:uid="{00000000-0002-0000-0300-000004000000}">
      <formula1>$Q$5:$Q$11</formula1>
    </dataValidation>
    <dataValidation allowBlank="1" showErrorMessage="1" sqref="F6 K6 K8 A4:B4" xr:uid="{11E0A847-D75C-447F-A191-E626C185AC7F}"/>
    <dataValidation type="list" allowBlank="1" showErrorMessage="1" sqref="F5 F7" xr:uid="{00000000-0002-0000-0300-000002000000}">
      <formula1>$U$5:$U$7</formula1>
    </dataValidation>
    <dataValidation type="list" allowBlank="1" showErrorMessage="1" sqref="F8:F311" xr:uid="{0AFAACAA-138D-4A6D-A3CB-225D858BF81D}">
      <formula1>$U$5:$U$8</formula1>
    </dataValidation>
    <dataValidation type="list" allowBlank="1" showErrorMessage="1" sqref="D4:D52" xr:uid="{00000000-0002-0000-0300-000000000000}">
      <formula1>$R$5:$R$11</formula1>
    </dataValidation>
    <dataValidation type="list" allowBlank="1" showErrorMessage="1" sqref="A5:A52" xr:uid="{00000000-0002-0000-0300-000003000000}">
      <formula1>$S$5:$S$6</formula1>
    </dataValidation>
  </dataValidations>
  <pageMargins left="0.7" right="0.7" top="1.1458333333333333" bottom="0.75" header="0" footer="0"/>
  <pageSetup orientation="landscape" r:id="rId1"/>
  <headerFooter>
    <oddHeader>&amp;C CONTROL DE SOLICITUD DE CAMBIOS  Y AJUSTES A PLAN DE ACCIÓN</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8d6b7f-86fb-47aa-a5fb-45a141d09143" xsi:nil="true"/>
    <lcf76f155ced4ddcb4097134ff3c332f xmlns="3e82ca5b-96cf-4758-bde1-7c773396b7e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8" ma:contentTypeDescription="Crear nuevo documento." ma:contentTypeScope="" ma:versionID="696b6caeac2332f78bb17334842244a9">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303549c7a9ed0e218de53c14170e0cdc"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1890397-b1df-41b4-8b7c-1b8234b2c9c1}" ma:internalName="TaxCatchAll" ma:showField="CatchAllData" ma:web="078d6b7f-86fb-47aa-a5fb-45a141d09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AA7437-E6B8-479C-BDD3-09F29D42F416}">
  <ds:schemaRefs>
    <ds:schemaRef ds:uri="078d6b7f-86fb-47aa-a5fb-45a141d09143"/>
    <ds:schemaRef ds:uri="http://www.w3.org/XML/1998/namespace"/>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3e82ca5b-96cf-4758-bde1-7c773396b7ec"/>
    <ds:schemaRef ds:uri="http://purl.org/dc/terms/"/>
    <ds:schemaRef ds:uri="http://purl.org/dc/elements/1.1/"/>
  </ds:schemaRefs>
</ds:datastoreItem>
</file>

<file path=customXml/itemProps2.xml><?xml version="1.0" encoding="utf-8"?>
<ds:datastoreItem xmlns:ds="http://schemas.openxmlformats.org/officeDocument/2006/customXml" ds:itemID="{3618E9F8-99B1-4AB8-8F73-F54138393E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B3CC1B-E3F8-41EE-95AB-A31392539A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1. INDICE</vt:lpstr>
      <vt:lpstr>Instrucciones</vt:lpstr>
      <vt:lpstr>2. PAI 2025</vt:lpstr>
      <vt:lpstr>Entregables 2025</vt:lpstr>
      <vt:lpstr>Lista desplegable</vt:lpstr>
      <vt:lpstr>acciones Q3</vt:lpstr>
      <vt:lpstr>tablas q3</vt:lpstr>
      <vt:lpstr> Seguimiento</vt:lpstr>
      <vt:lpstr>4. Control de Ajustes PAI</vt:lpstr>
      <vt:lpstr>Control de Formato</vt:lpstr>
      <vt:lpstr>Objetivos Estratégicos</vt:lpstr>
      <vt:lpstr>Plataforma Estratégica</vt:lpstr>
      <vt:lpstr>'Objetivos Estratégicos'!Área_de_impresión</vt:lpstr>
      <vt:lpstr>Objetivos_</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FSC</dc:creator>
  <cp:keywords/>
  <dc:description/>
  <cp:lastModifiedBy>Maria T Paez Diaz</cp:lastModifiedBy>
  <cp:revision/>
  <dcterms:created xsi:type="dcterms:W3CDTF">2023-12-14T00:58:08Z</dcterms:created>
  <dcterms:modified xsi:type="dcterms:W3CDTF">2025-01-01T13:05:55Z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y fmtid="{D5CDD505-2E9C-101B-9397-08002B2CF9AE}" pid="3" name="MediaServiceImageTags">
    <vt:lpwstr/>
  </property>
</Properties>
</file>