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BDFA8304-9DA5-43F9-AA9E-C2A1E00A2C33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" i="42" l="1"/>
  <c r="AD10" i="42"/>
  <c r="V1" i="42"/>
  <c r="W1" i="42"/>
  <c r="X1" i="42"/>
  <c r="Y1" i="42"/>
  <c r="Z1" i="42"/>
  <c r="AA1" i="42"/>
  <c r="AB1" i="42"/>
  <c r="U1" i="42"/>
  <c r="G44" i="56"/>
  <c r="G44" i="54"/>
  <c r="AD3" i="42" s="1"/>
  <c r="AD11" i="42" l="1"/>
  <c r="AD5" i="42"/>
  <c r="AD2" i="42"/>
  <c r="AD9" i="42"/>
  <c r="AD4" i="42"/>
  <c r="AD8" i="42"/>
  <c r="AD6" i="42"/>
  <c r="A32" i="47" l="1"/>
  <c r="A31" i="47"/>
  <c r="A30" i="47"/>
  <c r="A29" i="47"/>
  <c r="A28" i="47"/>
  <c r="A27" i="47"/>
  <c r="A26" i="47"/>
  <c r="A25" i="47"/>
  <c r="A24" i="47"/>
  <c r="A6926" i="72" l="1"/>
  <c r="A6929" i="70"/>
  <c r="G44" i="1" l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 l="1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 l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 l="1"/>
  <c r="B25" i="47" s="1"/>
  <c r="O31" i="1"/>
  <c r="B28" i="47" s="1"/>
  <c r="O32" i="1"/>
  <c r="B29" i="47" s="1"/>
  <c r="O27" i="1"/>
  <c r="B24" i="47" s="1"/>
  <c r="O35" i="1"/>
  <c r="B32" i="47" s="1"/>
  <c r="O30" i="1"/>
  <c r="B27" i="47" s="1"/>
  <c r="O29" i="1"/>
  <c r="B26" i="47" s="1"/>
  <c r="O34" i="1"/>
  <c r="B31" i="47" s="1"/>
  <c r="O33" i="1"/>
  <c r="B30" i="47" s="1"/>
  <c r="O26" i="1"/>
  <c r="A23" i="47"/>
  <c r="E6" i="54" l="1"/>
  <c r="E8" i="54"/>
  <c r="E10" i="54"/>
  <c r="E18" i="54" l="1"/>
  <c r="C34" i="54" l="1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 l="1"/>
  <c r="P28" i="54" s="1"/>
  <c r="Q28" i="54" s="1"/>
  <c r="R28" i="54" s="1"/>
  <c r="S28" i="54"/>
  <c r="S33" i="54"/>
  <c r="O33" i="54"/>
  <c r="P33" i="54" s="1"/>
  <c r="Q33" i="54" s="1"/>
  <c r="R33" i="54" s="1"/>
  <c r="O35" i="54"/>
  <c r="P35" i="54" s="1"/>
  <c r="Q35" i="54" s="1"/>
  <c r="R35" i="54" s="1"/>
  <c r="S35" i="54"/>
  <c r="S26" i="54"/>
  <c r="O26" i="54"/>
  <c r="P26" i="54" s="1"/>
  <c r="Q26" i="54" s="1"/>
  <c r="R26" i="54" s="1"/>
  <c r="O27" i="54"/>
  <c r="P27" i="54" s="1"/>
  <c r="Q27" i="54" s="1"/>
  <c r="R27" i="54" s="1"/>
  <c r="S27" i="54"/>
  <c r="O29" i="54"/>
  <c r="P29" i="54" s="1"/>
  <c r="Q29" i="54" s="1"/>
  <c r="R29" i="54" s="1"/>
  <c r="S29" i="54"/>
  <c r="S30" i="54"/>
  <c r="O30" i="54"/>
  <c r="P30" i="54" s="1"/>
  <c r="Q30" i="54" s="1"/>
  <c r="R30" i="54" s="1"/>
  <c r="O32" i="54"/>
  <c r="P32" i="54" s="1"/>
  <c r="Q32" i="54" s="1"/>
  <c r="R32" i="54" s="1"/>
  <c r="S32" i="54"/>
  <c r="S31" i="54"/>
  <c r="O31" i="54"/>
  <c r="P31" i="54" s="1"/>
  <c r="Q31" i="54" s="1"/>
  <c r="R31" i="54" s="1"/>
  <c r="S34" i="54"/>
  <c r="O34" i="54"/>
  <c r="P34" i="54" s="1"/>
  <c r="Q34" i="54" s="1"/>
  <c r="R34" i="54" s="1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W8" i="42" s="1"/>
  <c r="S9" i="42"/>
  <c r="T2" i="42"/>
  <c r="T3" i="42"/>
  <c r="S2" i="42"/>
  <c r="F13" i="58"/>
  <c r="R36" i="54" l="1"/>
  <c r="AE2" i="42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 s="1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 s="1"/>
  <c r="Z7" i="42"/>
  <c r="AF2" i="42"/>
  <c r="U3" i="42"/>
  <c r="W3" i="42"/>
  <c r="AB3" i="42"/>
  <c r="X3" i="42"/>
  <c r="AA3" i="42"/>
  <c r="AE3" i="42"/>
  <c r="AF3" i="42" s="1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 s="1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 s="1"/>
  <c r="U11" i="42"/>
  <c r="V11" i="42"/>
  <c r="W11" i="42"/>
  <c r="AB11" i="42"/>
  <c r="Y11" i="42"/>
  <c r="Z11" i="42"/>
  <c r="X11" i="42"/>
  <c r="AA11" i="42"/>
  <c r="AE11" i="42"/>
  <c r="AF11" i="42" s="1"/>
  <c r="W4" i="42"/>
  <c r="AA4" i="42"/>
  <c r="Z4" i="42"/>
  <c r="X4" i="42"/>
  <c r="AB4" i="42"/>
  <c r="V4" i="42"/>
  <c r="U4" i="42"/>
  <c r="Y4" i="42"/>
  <c r="AE4" i="42"/>
  <c r="AF4" i="42" s="1"/>
  <c r="B22" i="56"/>
  <c r="B22" i="54"/>
  <c r="E18" i="56"/>
  <c r="D6" i="58"/>
  <c r="R37" i="54" l="1"/>
  <c r="R38" i="54" s="1"/>
  <c r="C34" i="56"/>
  <c r="O34" i="56" s="1"/>
  <c r="P34" i="56" s="1"/>
  <c r="R34" i="56" s="1"/>
  <c r="S34" i="56" s="1"/>
  <c r="T34" i="56" s="1"/>
  <c r="L35" i="56"/>
  <c r="C27" i="56"/>
  <c r="O27" i="56" s="1"/>
  <c r="P27" i="56" s="1"/>
  <c r="R27" i="56" s="1"/>
  <c r="S27" i="56" s="1"/>
  <c r="T27" i="56" s="1"/>
  <c r="C30" i="56"/>
  <c r="O30" i="56" s="1"/>
  <c r="P30" i="56" s="1"/>
  <c r="R30" i="56" s="1"/>
  <c r="S30" i="56" s="1"/>
  <c r="T30" i="56" s="1"/>
  <c r="C33" i="56"/>
  <c r="O33" i="56" s="1"/>
  <c r="P33" i="56" s="1"/>
  <c r="R33" i="56" s="1"/>
  <c r="S33" i="56" s="1"/>
  <c r="T33" i="56" s="1"/>
  <c r="L32" i="56"/>
  <c r="C32" i="56"/>
  <c r="C35" i="56"/>
  <c r="L28" i="56"/>
  <c r="C28" i="56"/>
  <c r="O28" i="56" s="1"/>
  <c r="P28" i="56" s="1"/>
  <c r="R28" i="56" s="1"/>
  <c r="S28" i="56" s="1"/>
  <c r="T28" i="56" s="1"/>
  <c r="L29" i="56"/>
  <c r="L30" i="56"/>
  <c r="L33" i="56"/>
  <c r="L26" i="56"/>
  <c r="C26" i="56"/>
  <c r="O26" i="56" s="1"/>
  <c r="P26" i="56" s="1"/>
  <c r="R26" i="56" s="1"/>
  <c r="S26" i="56" s="1"/>
  <c r="T26" i="56" s="1"/>
  <c r="L27" i="56"/>
  <c r="C29" i="56"/>
  <c r="O29" i="56" s="1"/>
  <c r="P29" i="56" s="1"/>
  <c r="R29" i="56" s="1"/>
  <c r="S29" i="56" s="1"/>
  <c r="T29" i="56" s="1"/>
  <c r="L31" i="56"/>
  <c r="L34" i="56"/>
  <c r="C31" i="56"/>
  <c r="AF12" i="42"/>
  <c r="Z12" i="42" a="1"/>
  <c r="Z12" i="42" s="1"/>
  <c r="W12" i="42" a="1"/>
  <c r="W12" i="42" s="1"/>
  <c r="V12" i="42" a="1"/>
  <c r="V12" i="42" s="1"/>
  <c r="AB12" i="42" a="1"/>
  <c r="AB12" i="42" s="1"/>
  <c r="U12" i="42" a="1"/>
  <c r="U12" i="42" s="1"/>
  <c r="X12" i="42" a="1"/>
  <c r="X12" i="42" s="1"/>
  <c r="AA12" i="42" a="1"/>
  <c r="AA12" i="42" s="1"/>
  <c r="Y12" i="42" a="1"/>
  <c r="Y12" i="42" s="1"/>
  <c r="E12" i="56"/>
  <c r="J10" i="56"/>
  <c r="E10" i="56"/>
  <c r="J8" i="56"/>
  <c r="E8" i="56"/>
  <c r="J6" i="56"/>
  <c r="E6" i="56"/>
  <c r="J10" i="54"/>
  <c r="J8" i="54"/>
  <c r="J6" i="54"/>
  <c r="E12" i="54"/>
  <c r="O40" i="56" l="1"/>
  <c r="O31" i="56"/>
  <c r="P31" i="56" s="1"/>
  <c r="R31" i="56" s="1"/>
  <c r="S31" i="56" s="1"/>
  <c r="T31" i="56" s="1"/>
  <c r="O44" i="56"/>
  <c r="O35" i="56"/>
  <c r="P35" i="56" s="1"/>
  <c r="R35" i="56" s="1"/>
  <c r="S35" i="56" s="1"/>
  <c r="T35" i="56" s="1"/>
  <c r="O41" i="56"/>
  <c r="O32" i="56"/>
  <c r="P32" i="56" s="1"/>
  <c r="R32" i="56" s="1"/>
  <c r="S32" i="56" s="1"/>
  <c r="T32" i="56" s="1"/>
  <c r="O39" i="56"/>
  <c r="O42" i="56"/>
  <c r="O43" i="56"/>
  <c r="Z13" i="42" a="1"/>
  <c r="Z13" i="42" s="1"/>
  <c r="Z14" i="42" s="1"/>
  <c r="AA13" i="42" a="1"/>
  <c r="AA13" i="42" s="1"/>
  <c r="AA14" i="42" s="1"/>
  <c r="V13" i="42" a="1"/>
  <c r="V13" i="42" s="1"/>
  <c r="V14" i="42" s="1"/>
  <c r="W13" i="42" a="1"/>
  <c r="W13" i="42" s="1"/>
  <c r="W14" i="42" s="1"/>
  <c r="X13" i="42" a="1"/>
  <c r="X13" i="42" s="1"/>
  <c r="X14" i="42" s="1"/>
  <c r="Y13" i="42" a="1"/>
  <c r="Y13" i="42" s="1"/>
  <c r="Y14" i="42" s="1"/>
  <c r="U13" i="42" a="1"/>
  <c r="U13" i="42" s="1"/>
  <c r="U14" i="42" s="1"/>
  <c r="AB13" i="42" a="1"/>
  <c r="AB13" i="42" s="1"/>
  <c r="AB14" i="42" s="1"/>
  <c r="AF13" i="42"/>
  <c r="AF14" i="42" s="1"/>
  <c r="T36" i="56" l="1"/>
  <c r="T37" i="56" s="1"/>
  <c r="T38" i="56" s="1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<sst xmlns="http://schemas.openxmlformats.org/spreadsheetml/2006/main" count="139483" uniqueCount="7352">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</sst>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95" t="s">
        <v>7291</v>
      </c>
      <c r="F6" s="96"/>
      <c r="G6" s="97"/>
      <c r="H6" s="37" t="s">
        <v>69</v>
      </c>
      <c r="I6" s="37"/>
      <c r="J6" s="101" t="s">
        <v>7292</v>
      </c>
      <c r="K6" s="10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95" t="s">
        <v>7293</v>
      </c>
      <c r="F8" s="96"/>
      <c r="G8" s="97"/>
      <c r="H8" s="37" t="s">
        <v>71</v>
      </c>
      <c r="I8" s="37"/>
      <c r="J8" s="103" t="s">
        <v>7294</v>
      </c>
      <c r="K8" s="10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95" t="s">
        <v>7295</v>
      </c>
      <c r="F10" s="96"/>
      <c r="G10" s="97"/>
      <c r="H10" s="37" t="s">
        <v>73</v>
      </c>
      <c r="I10" s="37"/>
      <c r="J10" s="95">
        <v>6067676</v>
      </c>
      <c r="K10" s="9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90" t="s">
        <v>74</v>
      </c>
      <c r="C12" s="90"/>
      <c r="D12" s="91"/>
      <c r="E12" s="95" t="s">
        <v>7296</v>
      </c>
      <c r="F12" s="96"/>
      <c r="G12" s="9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98" t="s">
        <v>75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92" t="s">
        <v>24</v>
      </c>
      <c r="C18" s="92"/>
      <c r="D18" s="9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87">
        <v>9</v>
      </c>
      <c r="C22" s="88"/>
      <c r="D22" s="8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</row>
    <row r="42" spans="1:16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</row>
    <row r="43" spans="1:16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C42:F42"/>
    <mergeCell ref="C43:F43"/>
    <mergeCell ref="B41:G41"/>
    <mergeCell ref="B39:K39"/>
    <mergeCell ref="B24:N24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5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6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7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8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B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C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D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21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22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23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24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27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8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9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D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E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F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33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34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35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39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3A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3B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3F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40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41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topLeftCell="L1" zoomScale="70" zoomScaleNormal="70" workbookViewId="0">
      <selection activeCell="W19" sqref="W19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83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92" t="s">
        <v>24</v>
      </c>
      <c r="C18" s="92"/>
      <c r="D18" s="9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6">
        <f>SolCotizacion!B22</f>
        <v>9</v>
      </c>
      <c r="C22" s="127"/>
      <c r="D22" s="128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39:K39"/>
    <mergeCell ref="B41:G41"/>
    <mergeCell ref="C42:F42"/>
    <mergeCell ref="C43:F43"/>
    <mergeCell ref="O24:R24"/>
    <mergeCell ref="B24:N24"/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K20" zoomScale="55" zoomScaleNormal="55" workbookViewId="0">
      <selection activeCell="T37" sqref="T37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84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92" t="s">
        <v>24</v>
      </c>
      <c r="C18" s="92"/>
      <c r="D18" s="93"/>
      <c r="E18" s="47" t="str">
        <f>SolCotizacion!E18</f>
        <v>Lote 1</v>
      </c>
      <c r="G18" s="92" t="s">
        <v>76</v>
      </c>
      <c r="H18" s="92"/>
      <c r="I18" s="135" t="s">
        <v>184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6">
        <f>SolCotizacion!B22</f>
        <v>9</v>
      </c>
      <c r="C22" s="127"/>
      <c r="D22" s="128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  <c r="S24" s="134"/>
      <c r="T24" s="134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5611895.6648241971</v>
      </c>
      <c r="P26" s="52">
        <f>ROUND(O26/(1-(VLOOKUP("Total porcentaje:",$F:$H,2,0))),2)</f>
        <v>5611895.6600000001</v>
      </c>
      <c r="Q26" s="53">
        <v>0</v>
      </c>
      <c r="R26" s="52">
        <f>ROUND(P26*(1-Q26),2)</f>
        <v>5611895.6600000001</v>
      </c>
      <c r="S26" s="52">
        <f>ROUND(R26*K26,2)</f>
        <v>16835686.98</v>
      </c>
      <c r="T26" s="52">
        <f>ROUND(S26*M26,4)</f>
        <v>134685495.84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4103543.1816019826</v>
      </c>
      <c r="P27" s="52">
        <f t="shared" ref="P27:P35" si="0">ROUND(O27/(1-(VLOOKUP("Total porcentaje:",$F:$H,2,0))),2)</f>
        <v>4103543.18</v>
      </c>
      <c r="Q27" s="53">
        <v>0</v>
      </c>
      <c r="R27" s="52">
        <f t="shared" ref="R27:R35" si="1">ROUND(P27*(1-Q27),2)</f>
        <v>4103543.18</v>
      </c>
      <c r="S27" s="52">
        <f t="shared" ref="S27:S35" si="2">ROUND(R27*K27,2)</f>
        <v>12310629.539999999</v>
      </c>
      <c r="T27" s="52">
        <f t="shared" ref="T27:T35" si="3">ROUND(S27*M27,4)</f>
        <v>98485036.319999993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7120248.1480464134</v>
      </c>
      <c r="P28" s="52">
        <f t="shared" si="0"/>
        <v>7120248.1500000004</v>
      </c>
      <c r="Q28" s="53">
        <v>0</v>
      </c>
      <c r="R28" s="52">
        <f t="shared" si="1"/>
        <v>7120248.1500000004</v>
      </c>
      <c r="S28" s="52">
        <f t="shared" si="2"/>
        <v>7120248.1500000004</v>
      </c>
      <c r="T28" s="52">
        <f t="shared" si="3"/>
        <v>56961985.200000003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509696.51200000005</v>
      </c>
      <c r="P29" s="52">
        <f t="shared" si="0"/>
        <v>509696.51</v>
      </c>
      <c r="Q29" s="53">
        <v>0</v>
      </c>
      <c r="R29" s="52">
        <f t="shared" si="1"/>
        <v>509696.51</v>
      </c>
      <c r="S29" s="52">
        <f t="shared" si="2"/>
        <v>3567875.57</v>
      </c>
      <c r="T29" s="52">
        <f t="shared" si="3"/>
        <v>28543004.559999999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2</v>
      </c>
      <c r="P30" s="52">
        <f t="shared" si="0"/>
        <v>2</v>
      </c>
      <c r="Q30" s="53">
        <v>0</v>
      </c>
      <c r="R30" s="52">
        <f t="shared" si="1"/>
        <v>2</v>
      </c>
      <c r="S30" s="52">
        <f t="shared" si="2"/>
        <v>1400</v>
      </c>
      <c r="T30" s="52">
        <f t="shared" si="3"/>
        <v>11200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81600</v>
      </c>
      <c r="P31" s="52">
        <f t="shared" si="0"/>
        <v>81600</v>
      </c>
      <c r="Q31" s="53">
        <v>0</v>
      </c>
      <c r="R31" s="52">
        <f t="shared" si="1"/>
        <v>81600</v>
      </c>
      <c r="S31" s="52">
        <f t="shared" si="2"/>
        <v>163200</v>
      </c>
      <c r="T31" s="52">
        <f t="shared" si="3"/>
        <v>163200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64000</v>
      </c>
      <c r="P32" s="52">
        <f t="shared" si="0"/>
        <v>64000</v>
      </c>
      <c r="Q32" s="53">
        <v>0</v>
      </c>
      <c r="R32" s="52">
        <f t="shared" si="1"/>
        <v>64000</v>
      </c>
      <c r="S32" s="52">
        <f t="shared" si="2"/>
        <v>19200000</v>
      </c>
      <c r="T32" s="52">
        <f t="shared" si="3"/>
        <v>19200000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62400</v>
      </c>
      <c r="P33" s="52">
        <f t="shared" si="0"/>
        <v>62400</v>
      </c>
      <c r="Q33" s="53">
        <v>0</v>
      </c>
      <c r="R33" s="52">
        <f t="shared" si="1"/>
        <v>62400</v>
      </c>
      <c r="S33" s="52">
        <f t="shared" si="2"/>
        <v>1872000</v>
      </c>
      <c r="T33" s="52">
        <f t="shared" si="3"/>
        <v>14976000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64000</v>
      </c>
      <c r="P34" s="52">
        <f t="shared" si="0"/>
        <v>64000</v>
      </c>
      <c r="Q34" s="53">
        <v>0</v>
      </c>
      <c r="R34" s="52">
        <f t="shared" si="1"/>
        <v>64000</v>
      </c>
      <c r="S34" s="52">
        <f t="shared" si="2"/>
        <v>6400000</v>
      </c>
      <c r="T34" s="52">
        <f t="shared" si="3"/>
        <v>6400000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128</v>
      </c>
      <c r="P35" s="52">
        <f t="shared" si="0"/>
        <v>128</v>
      </c>
      <c r="Q35" s="53">
        <v>0</v>
      </c>
      <c r="R35" s="52">
        <f t="shared" si="1"/>
        <v>128</v>
      </c>
      <c r="S35" s="52">
        <f t="shared" si="2"/>
        <v>64000</v>
      </c>
      <c r="T35" s="52">
        <f t="shared" si="3"/>
        <v>512000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359937921.92000002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68388205.159999996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428326127.07999998</v>
      </c>
    </row>
    <row r="39" spans="1:20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B39:K39"/>
    <mergeCell ref="B41:G41"/>
    <mergeCell ref="C42:F42"/>
    <mergeCell ref="C43:F43"/>
    <mergeCell ref="B24:N24"/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34" t="s">
        <v>12</v>
      </c>
      <c r="B1" s="134"/>
      <c r="C1" s="134"/>
      <c r="D1" s="134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34" t="s">
        <v>12</v>
      </c>
      <c r="B8" s="134"/>
      <c r="C8" s="134"/>
      <c r="D8" s="134"/>
      <c r="E8" s="134"/>
      <c r="F8" s="134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2021-12-22T03:01:58Z</dcterms:modified>
</cp:coreProperties>
</file>