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wmulforv\OneDrive - Consejo Superior de la Judicatura\01.65.40.25 CONTRATACIÓN\Contrato 262 de 2022 - grecas\"/>
    </mc:Choice>
  </mc:AlternateContent>
  <bookViews>
    <workbookView xWindow="0" yWindow="0" windowWidth="21600" windowHeight="7725"/>
  </bookViews>
  <sheets>
    <sheet name="Control de pagos" sheetId="4" r:id="rId1"/>
  </sheets>
  <definedNames>
    <definedName name="_xlnm.Print_Area" localSheetId="0">'Control de pagos'!$A$1:$L$31</definedName>
    <definedName name="_xlnm.Print_Titles" localSheetId="0">'Control de pagos'!#REF!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4" l="1"/>
  <c r="C30" i="4"/>
  <c r="D5" i="4" l="1"/>
  <c r="G19" i="4"/>
  <c r="G20" i="4"/>
  <c r="G21" i="4"/>
  <c r="G22" i="4"/>
  <c r="G23" i="4"/>
  <c r="C31" i="4" l="1"/>
  <c r="J13" i="4" l="1"/>
  <c r="B30" i="4" l="1"/>
  <c r="B31" i="4"/>
  <c r="G17" i="4" l="1"/>
  <c r="B10" i="4"/>
  <c r="I8" i="4" s="1"/>
  <c r="G18" i="4"/>
  <c r="G24" i="4"/>
  <c r="D30" i="4"/>
  <c r="E30" i="4"/>
  <c r="F30" i="4"/>
  <c r="D31" i="4"/>
  <c r="E31" i="4"/>
  <c r="F31" i="4"/>
  <c r="G26" i="4"/>
  <c r="G29" i="4"/>
  <c r="G28" i="4"/>
  <c r="G27" i="4"/>
  <c r="G25" i="4"/>
  <c r="G31" i="4" l="1"/>
  <c r="G33" i="4" s="1"/>
  <c r="G30" i="4"/>
  <c r="I31" i="4" l="1"/>
</calcChain>
</file>

<file path=xl/sharedStrings.xml><?xml version="1.0" encoding="utf-8"?>
<sst xmlns="http://schemas.openxmlformats.org/spreadsheetml/2006/main" count="92" uniqueCount="77">
  <si>
    <t>CUADRO CONTROL DE CONTRATOS</t>
  </si>
  <si>
    <t>CONTRATO N°</t>
  </si>
  <si>
    <t>MODALIDAD:</t>
  </si>
  <si>
    <t>PÓLIZA N°:</t>
  </si>
  <si>
    <t>FECHA:</t>
  </si>
  <si>
    <t>APROBADA:</t>
  </si>
  <si>
    <t>ASEGURADOR:</t>
  </si>
  <si>
    <t>SEGUROS DEL ESTADO S.A.</t>
  </si>
  <si>
    <t>COBERTURAS:</t>
  </si>
  <si>
    <t>INICIA</t>
  </si>
  <si>
    <t>FINALIZA</t>
  </si>
  <si>
    <t>PROVEEDOR:</t>
  </si>
  <si>
    <t>BELTRAN URIBE JAIME Y/O POLYFLEX INC</t>
  </si>
  <si>
    <t>NIT:</t>
  </si>
  <si>
    <t>10125834</t>
  </si>
  <si>
    <t>REPRESENTANTE:</t>
  </si>
  <si>
    <t>JAIME BELTRAN URIBE</t>
  </si>
  <si>
    <t>Cumplimiento</t>
  </si>
  <si>
    <t>DIRECCIÓN:</t>
  </si>
  <si>
    <t>CALLE 146F # 78 - 25</t>
  </si>
  <si>
    <t>TELÉFONO:</t>
  </si>
  <si>
    <t>CORREO ELECTRO.</t>
  </si>
  <si>
    <t>Salarios y prestaciones</t>
  </si>
  <si>
    <t>SUPERVISOR:</t>
  </si>
  <si>
    <t>WRMV</t>
  </si>
  <si>
    <t>FACTURACIÓN:</t>
  </si>
  <si>
    <t>MATRÍCULA INMOB:</t>
  </si>
  <si>
    <t>CÓDIGO CATASTRAL:</t>
  </si>
  <si>
    <t>Calidad del servicio</t>
  </si>
  <si>
    <t>RUBRO:</t>
  </si>
  <si>
    <t xml:space="preserve">Calidad de los elementos  </t>
  </si>
  <si>
    <r>
      <t>OBJETO:</t>
    </r>
    <r>
      <rPr>
        <sz val="9"/>
        <rFont val="Calibri"/>
        <family val="2"/>
      </rPr>
      <t xml:space="preserve"> </t>
    </r>
  </si>
  <si>
    <t>VALOR INICIAL:</t>
  </si>
  <si>
    <t>EN SMMLV 2023</t>
  </si>
  <si>
    <t>Año 2023</t>
  </si>
  <si>
    <t>VALOR ADICIÓN:</t>
  </si>
  <si>
    <t>VALOR TOTAL:</t>
  </si>
  <si>
    <t>FORMA DE PAGO:</t>
  </si>
  <si>
    <t>Único contado</t>
  </si>
  <si>
    <t>PLAZO:</t>
  </si>
  <si>
    <t>23 DÍAS</t>
  </si>
  <si>
    <t>PRÓRROGA HASTA:</t>
  </si>
  <si>
    <t>SUSCRIPCIÓN:</t>
  </si>
  <si>
    <t>FECHA DE INICIO:</t>
  </si>
  <si>
    <t>FECHA FINAL:</t>
  </si>
  <si>
    <t>LIQUIDACIÓN:</t>
  </si>
  <si>
    <t>CIERRE:</t>
  </si>
  <si>
    <t>UNIDAD</t>
  </si>
  <si>
    <t>02</t>
  </si>
  <si>
    <t>03</t>
  </si>
  <si>
    <t>04</t>
  </si>
  <si>
    <t>05</t>
  </si>
  <si>
    <t>09</t>
  </si>
  <si>
    <t>TOTAL</t>
  </si>
  <si>
    <t>FACTURA</t>
  </si>
  <si>
    <t>FECHA FACTURA</t>
  </si>
  <si>
    <t>RADICADO</t>
  </si>
  <si>
    <t>FECHA RADICADO</t>
  </si>
  <si>
    <t>PERÍODO</t>
  </si>
  <si>
    <t>ORDEN DE PAGO SIIF UNIDAD 02</t>
  </si>
  <si>
    <t>FECHA</t>
  </si>
  <si>
    <t>ORDEN DE PAGO SIIF UNIDAD 03</t>
  </si>
  <si>
    <t>ORDEN DE PAGO SIIF UNIDAD 04</t>
  </si>
  <si>
    <t>ORDEN DE PAGO SIIF UNIDAD 05</t>
  </si>
  <si>
    <t>CDP</t>
  </si>
  <si>
    <t>VALOR</t>
  </si>
  <si>
    <t>VALOR FACTURADO</t>
  </si>
  <si>
    <t>FE 1287</t>
  </si>
  <si>
    <t>Único pago</t>
  </si>
  <si>
    <t>FE 1286</t>
  </si>
  <si>
    <t>SALDO AÑO 2021</t>
  </si>
  <si>
    <t>FACTURADO</t>
  </si>
  <si>
    <t xml:space="preserve"> </t>
  </si>
  <si>
    <t xml:space="preserve">OC 101556 </t>
  </si>
  <si>
    <t>Contrato 262 de 2022</t>
  </si>
  <si>
    <t>Orden de compra</t>
  </si>
  <si>
    <t>RP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</si>
</sst>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P_t_s_-;\-* #,##0.00\ _P_t_s_-;_-* &quot;-&quot;??\ _P_t_s_-;_-@_-"/>
    <numFmt numFmtId="165" formatCode="&quot;$&quot;\ #,##0.00"/>
    <numFmt numFmtId="166" formatCode="dd/mm/yyyy;@"/>
    <numFmt numFmtId="167" formatCode="[$-F800]dddd\,\ mmmm\ dd\,\ yyyy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5" applyFont="1" applyFill="1" applyAlignment="1">
      <alignment vertical="top" wrapText="1"/>
    </xf>
    <xf numFmtId="166" fontId="4" fillId="0" borderId="0" xfId="5" applyNumberFormat="1" applyFont="1" applyAlignment="1">
      <alignment vertical="top"/>
    </xf>
    <xf numFmtId="0" fontId="4" fillId="0" borderId="0" xfId="5" applyFont="1" applyAlignment="1">
      <alignment vertical="top"/>
    </xf>
    <xf numFmtId="0" fontId="4" fillId="2" borderId="0" xfId="5" applyFont="1" applyFill="1" applyAlignment="1">
      <alignment vertical="top"/>
    </xf>
    <xf numFmtId="0" fontId="3" fillId="2" borderId="0" xfId="5" applyFont="1" applyFill="1" applyAlignment="1">
      <alignment vertical="top"/>
    </xf>
    <xf numFmtId="14" fontId="3" fillId="2" borderId="0" xfId="5" applyNumberFormat="1" applyFont="1" applyFill="1" applyAlignment="1">
      <alignment vertical="top"/>
    </xf>
    <xf numFmtId="165" fontId="4" fillId="2" borderId="0" xfId="5" applyNumberFormat="1" applyFont="1" applyFill="1" applyAlignment="1">
      <alignment vertical="top"/>
    </xf>
    <xf numFmtId="0" fontId="3" fillId="2" borderId="0" xfId="5" applyFont="1" applyFill="1" applyAlignment="1">
      <alignment horizontal="right" vertical="top"/>
    </xf>
    <xf numFmtId="1" fontId="4" fillId="0" borderId="0" xfId="5" applyNumberFormat="1" applyFont="1" applyAlignment="1">
      <alignment vertical="top"/>
    </xf>
    <xf numFmtId="166" fontId="4" fillId="3" borderId="0" xfId="5" applyNumberFormat="1" applyFont="1" applyFill="1" applyAlignment="1">
      <alignment vertical="top"/>
    </xf>
    <xf numFmtId="0" fontId="4" fillId="0" borderId="1" xfId="5" applyFont="1" applyBorder="1" applyAlignment="1">
      <alignment vertical="top"/>
    </xf>
    <xf numFmtId="166" fontId="3" fillId="0" borderId="0" xfId="5" applyNumberFormat="1" applyFont="1" applyAlignment="1">
      <alignment vertical="top"/>
    </xf>
    <xf numFmtId="0" fontId="3" fillId="0" borderId="0" xfId="5" applyFont="1" applyAlignment="1">
      <alignment vertical="top"/>
    </xf>
    <xf numFmtId="0" fontId="3" fillId="2" borderId="2" xfId="5" applyFont="1" applyFill="1" applyBorder="1" applyAlignment="1">
      <alignment vertical="top" wrapText="1"/>
    </xf>
    <xf numFmtId="0" fontId="3" fillId="2" borderId="3" xfId="5" applyFont="1" applyFill="1" applyBorder="1" applyAlignment="1">
      <alignment vertical="top" wrapText="1"/>
    </xf>
    <xf numFmtId="0" fontId="3" fillId="2" borderId="4" xfId="5" applyFont="1" applyFill="1" applyBorder="1" applyAlignment="1">
      <alignment vertical="top" wrapText="1"/>
    </xf>
    <xf numFmtId="0" fontId="4" fillId="2" borderId="5" xfId="5" applyFont="1" applyFill="1" applyBorder="1" applyAlignment="1">
      <alignment horizontal="left" vertical="top" wrapText="1"/>
    </xf>
    <xf numFmtId="0" fontId="3" fillId="2" borderId="4" xfId="5" applyFont="1" applyFill="1" applyBorder="1" applyAlignment="1">
      <alignment vertical="top"/>
    </xf>
    <xf numFmtId="0" fontId="4" fillId="2" borderId="5" xfId="5" applyFont="1" applyFill="1" applyBorder="1" applyAlignment="1">
      <alignment vertical="top"/>
    </xf>
    <xf numFmtId="49" fontId="3" fillId="2" borderId="3" xfId="5" applyNumberFormat="1" applyFont="1" applyFill="1" applyBorder="1" applyAlignment="1">
      <alignment horizontal="left" vertical="top" wrapText="1"/>
    </xf>
    <xf numFmtId="14" fontId="4" fillId="2" borderId="5" xfId="5" applyNumberFormat="1" applyFont="1" applyFill="1" applyBorder="1" applyAlignment="1">
      <alignment horizontal="left" vertical="top"/>
    </xf>
    <xf numFmtId="49" fontId="5" fillId="4" borderId="1" xfId="0" applyNumberFormat="1" applyFont="1" applyFill="1" applyBorder="1" applyAlignment="1">
      <alignment horizontal="center" vertical="top"/>
    </xf>
    <xf numFmtId="49" fontId="5" fillId="4" borderId="1" xfId="2" applyNumberFormat="1" applyFont="1" applyFill="1" applyBorder="1" applyAlignment="1">
      <alignment horizontal="center" vertical="top"/>
    </xf>
    <xf numFmtId="49" fontId="3" fillId="4" borderId="1" xfId="5" applyNumberFormat="1" applyFont="1" applyFill="1" applyBorder="1" applyAlignment="1">
      <alignment horizontal="center" vertical="top"/>
    </xf>
    <xf numFmtId="1" fontId="6" fillId="4" borderId="1" xfId="2" applyNumberFormat="1" applyFont="1" applyFill="1" applyBorder="1" applyAlignment="1">
      <alignment vertical="top"/>
    </xf>
    <xf numFmtId="1" fontId="4" fillId="4" borderId="1" xfId="5" applyNumberFormat="1" applyFont="1" applyFill="1" applyBorder="1" applyAlignment="1">
      <alignment vertical="top"/>
    </xf>
    <xf numFmtId="165" fontId="6" fillId="4" borderId="1" xfId="0" quotePrefix="1" applyNumberFormat="1" applyFont="1" applyFill="1" applyBorder="1" applyAlignment="1">
      <alignment horizontal="right" vertical="top"/>
    </xf>
    <xf numFmtId="165" fontId="6" fillId="4" borderId="1" xfId="0" applyNumberFormat="1" applyFont="1" applyFill="1" applyBorder="1" applyAlignment="1">
      <alignment horizontal="right" vertical="top"/>
    </xf>
    <xf numFmtId="0" fontId="4" fillId="4" borderId="1" xfId="5" applyFont="1" applyFill="1" applyBorder="1" applyAlignment="1">
      <alignment vertical="top"/>
    </xf>
    <xf numFmtId="165" fontId="5" fillId="4" borderId="1" xfId="0" quotePrefix="1" applyNumberFormat="1" applyFont="1" applyFill="1" applyBorder="1" applyAlignment="1">
      <alignment horizontal="right" vertical="top"/>
    </xf>
    <xf numFmtId="165" fontId="4" fillId="4" borderId="1" xfId="5" applyNumberFormat="1" applyFont="1" applyFill="1" applyBorder="1" applyAlignment="1">
      <alignment vertical="top"/>
    </xf>
    <xf numFmtId="1" fontId="4" fillId="4" borderId="1" xfId="5" applyNumberFormat="1" applyFont="1" applyFill="1" applyBorder="1" applyAlignment="1">
      <alignment horizontal="left" vertical="top"/>
    </xf>
    <xf numFmtId="1" fontId="6" fillId="4" borderId="1" xfId="0" quotePrefix="1" applyNumberFormat="1" applyFont="1" applyFill="1" applyBorder="1" applyAlignment="1">
      <alignment horizontal="right" vertical="top"/>
    </xf>
    <xf numFmtId="1" fontId="6" fillId="4" borderId="1" xfId="3" applyNumberFormat="1" applyFont="1" applyFill="1" applyBorder="1" applyAlignment="1">
      <alignment horizontal="right" vertical="top"/>
    </xf>
    <xf numFmtId="14" fontId="4" fillId="4" borderId="1" xfId="5" applyNumberFormat="1" applyFont="1" applyFill="1" applyBorder="1" applyAlignment="1">
      <alignment vertical="top"/>
    </xf>
    <xf numFmtId="49" fontId="3" fillId="4" borderId="1" xfId="5" applyNumberFormat="1" applyFont="1" applyFill="1" applyBorder="1" applyAlignment="1">
      <alignment horizontal="left" vertical="top"/>
    </xf>
    <xf numFmtId="165" fontId="5" fillId="4" borderId="1" xfId="0" applyNumberFormat="1" applyFont="1" applyFill="1" applyBorder="1" applyAlignment="1">
      <alignment horizontal="right" vertical="top"/>
    </xf>
    <xf numFmtId="0" fontId="3" fillId="4" borderId="1" xfId="5" applyFont="1" applyFill="1" applyBorder="1" applyAlignment="1">
      <alignment vertical="top"/>
    </xf>
    <xf numFmtId="49" fontId="4" fillId="0" borderId="1" xfId="5" applyNumberFormat="1" applyFont="1" applyBorder="1" applyAlignment="1">
      <alignment horizontal="left" vertical="top"/>
    </xf>
    <xf numFmtId="165" fontId="6" fillId="0" borderId="1" xfId="4" quotePrefix="1" applyNumberFormat="1" applyFont="1" applyBorder="1" applyAlignment="1">
      <alignment horizontal="right" vertical="top"/>
    </xf>
    <xf numFmtId="165" fontId="6" fillId="0" borderId="1" xfId="0" applyNumberFormat="1" applyFont="1" applyBorder="1" applyAlignment="1">
      <alignment horizontal="right" vertical="top"/>
    </xf>
    <xf numFmtId="0" fontId="4" fillId="0" borderId="1" xfId="5" applyFont="1" applyBorder="1" applyAlignment="1">
      <alignment horizontal="center" vertical="top"/>
    </xf>
    <xf numFmtId="14" fontId="4" fillId="0" borderId="1" xfId="5" applyNumberFormat="1" applyFont="1" applyBorder="1" applyAlignment="1">
      <alignment vertical="top"/>
    </xf>
    <xf numFmtId="165" fontId="6" fillId="0" borderId="1" xfId="2" applyNumberFormat="1" applyFont="1" applyBorder="1" applyAlignment="1">
      <alignment horizontal="right" vertical="top"/>
    </xf>
    <xf numFmtId="0" fontId="6" fillId="0" borderId="1" xfId="0" quotePrefix="1" applyFont="1" applyBorder="1" applyAlignment="1">
      <alignment horizontal="right" vertical="top"/>
    </xf>
    <xf numFmtId="14" fontId="6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1" fontId="6" fillId="0" borderId="1" xfId="0" applyNumberFormat="1" applyFont="1" applyBorder="1" applyAlignment="1">
      <alignment horizontal="right" vertical="top"/>
    </xf>
    <xf numFmtId="165" fontId="5" fillId="4" borderId="1" xfId="2" applyNumberFormat="1" applyFont="1" applyFill="1" applyBorder="1" applyAlignment="1">
      <alignment vertical="top"/>
    </xf>
    <xf numFmtId="0" fontId="3" fillId="2" borderId="0" xfId="5" applyFont="1" applyFill="1" applyAlignment="1">
      <alignment horizontal="left" vertical="top" wrapText="1"/>
    </xf>
    <xf numFmtId="14" fontId="3" fillId="4" borderId="1" xfId="5" applyNumberFormat="1" applyFont="1" applyFill="1" applyBorder="1" applyAlignment="1">
      <alignment horizontal="center" vertical="top"/>
    </xf>
    <xf numFmtId="166" fontId="4" fillId="0" borderId="0" xfId="5" applyNumberFormat="1" applyFont="1" applyAlignment="1">
      <alignment horizontal="justify" vertical="top"/>
    </xf>
    <xf numFmtId="0" fontId="4" fillId="0" borderId="0" xfId="5" applyFont="1" applyAlignment="1">
      <alignment horizontal="justify" vertical="top"/>
    </xf>
    <xf numFmtId="49" fontId="3" fillId="4" borderId="1" xfId="5" applyNumberFormat="1" applyFont="1" applyFill="1" applyBorder="1" applyAlignment="1">
      <alignment horizontal="justify" vertical="top"/>
    </xf>
    <xf numFmtId="165" fontId="9" fillId="4" borderId="1" xfId="5" applyNumberFormat="1" applyFont="1" applyFill="1" applyBorder="1" applyAlignment="1">
      <alignment vertical="top"/>
    </xf>
    <xf numFmtId="165" fontId="9" fillId="2" borderId="0" xfId="5" applyNumberFormat="1" applyFont="1" applyFill="1" applyAlignment="1">
      <alignment vertical="top"/>
    </xf>
    <xf numFmtId="167" fontId="4" fillId="2" borderId="0" xfId="5" applyNumberFormat="1" applyFont="1" applyFill="1" applyAlignment="1">
      <alignment vertical="top"/>
    </xf>
    <xf numFmtId="0" fontId="4" fillId="2" borderId="0" xfId="5" applyFont="1" applyFill="1" applyAlignment="1">
      <alignment vertical="top" wrapText="1"/>
    </xf>
    <xf numFmtId="49" fontId="3" fillId="2" borderId="0" xfId="5" applyNumberFormat="1" applyFont="1" applyFill="1" applyAlignment="1">
      <alignment horizontal="left" vertical="top" wrapText="1"/>
    </xf>
    <xf numFmtId="165" fontId="3" fillId="2" borderId="0" xfId="5" applyNumberFormat="1" applyFont="1" applyFill="1" applyAlignment="1">
      <alignment vertical="top"/>
    </xf>
    <xf numFmtId="0" fontId="3" fillId="0" borderId="2" xfId="5" applyFont="1" applyBorder="1" applyAlignment="1">
      <alignment vertical="top"/>
    </xf>
    <xf numFmtId="0" fontId="3" fillId="0" borderId="3" xfId="5" applyFont="1" applyBorder="1" applyAlignment="1">
      <alignment vertical="top"/>
    </xf>
    <xf numFmtId="0" fontId="3" fillId="0" borderId="6" xfId="5" applyFont="1" applyBorder="1" applyAlignment="1">
      <alignment vertical="top"/>
    </xf>
    <xf numFmtId="14" fontId="4" fillId="2" borderId="0" xfId="5" applyNumberFormat="1" applyFont="1" applyFill="1" applyAlignment="1">
      <alignment horizontal="left" vertical="top" wrapText="1"/>
    </xf>
    <xf numFmtId="49" fontId="4" fillId="2" borderId="3" xfId="5" applyNumberFormat="1" applyFont="1" applyFill="1" applyBorder="1" applyAlignment="1">
      <alignment vertical="top" wrapText="1"/>
    </xf>
    <xf numFmtId="49" fontId="3" fillId="2" borderId="3" xfId="5" applyNumberFormat="1" applyFont="1" applyFill="1" applyBorder="1" applyAlignment="1">
      <alignment vertical="top" wrapText="1"/>
    </xf>
    <xf numFmtId="166" fontId="3" fillId="2" borderId="0" xfId="5" applyNumberFormat="1" applyFont="1" applyFill="1" applyAlignment="1">
      <alignment horizontal="center" vertical="top" wrapText="1"/>
    </xf>
    <xf numFmtId="166" fontId="4" fillId="2" borderId="0" xfId="5" applyNumberFormat="1" applyFont="1" applyFill="1" applyAlignment="1">
      <alignment horizontal="left" vertical="top" wrapText="1"/>
    </xf>
    <xf numFmtId="166" fontId="4" fillId="2" borderId="5" xfId="5" applyNumberFormat="1" applyFont="1" applyFill="1" applyBorder="1" applyAlignment="1">
      <alignment horizontal="left" vertical="top" wrapText="1"/>
    </xf>
    <xf numFmtId="4" fontId="4" fillId="2" borderId="0" xfId="5" applyNumberFormat="1" applyFont="1" applyFill="1" applyAlignment="1">
      <alignment vertical="top"/>
    </xf>
    <xf numFmtId="166" fontId="3" fillId="0" borderId="4" xfId="5" applyNumberFormat="1" applyFont="1" applyBorder="1" applyAlignment="1">
      <alignment vertical="top"/>
    </xf>
    <xf numFmtId="166" fontId="4" fillId="0" borderId="7" xfId="5" applyNumberFormat="1" applyFont="1" applyBorder="1" applyAlignment="1">
      <alignment vertical="top"/>
    </xf>
    <xf numFmtId="14" fontId="4" fillId="0" borderId="1" xfId="5" applyNumberFormat="1" applyFont="1" applyBorder="1" applyAlignment="1">
      <alignment horizontal="center" vertical="top"/>
    </xf>
    <xf numFmtId="14" fontId="4" fillId="0" borderId="1" xfId="5" applyNumberFormat="1" applyFont="1" applyBorder="1" applyAlignment="1">
      <alignment horizontal="left" vertical="top"/>
    </xf>
    <xf numFmtId="0" fontId="8" fillId="2" borderId="0" xfId="1" applyFill="1" applyBorder="1" applyAlignment="1">
      <alignment horizontal="left" vertical="top" wrapText="1"/>
    </xf>
    <xf numFmtId="14" fontId="4" fillId="0" borderId="0" xfId="5" applyNumberFormat="1" applyFont="1" applyAlignment="1">
      <alignment vertical="top"/>
    </xf>
    <xf numFmtId="9" fontId="4" fillId="0" borderId="0" xfId="6" applyFont="1" applyFill="1" applyAlignment="1">
      <alignment vertical="top"/>
    </xf>
    <xf numFmtId="0" fontId="4" fillId="0" borderId="1" xfId="5" applyFont="1" applyBorder="1" applyAlignment="1">
      <alignment horizontal="center" vertical="top" wrapText="1"/>
    </xf>
    <xf numFmtId="0" fontId="4" fillId="2" borderId="0" xfId="5" applyFont="1" applyFill="1" applyAlignment="1">
      <alignment horizontal="left" vertical="top" wrapText="1"/>
    </xf>
    <xf numFmtId="14" fontId="4" fillId="2" borderId="0" xfId="5" applyNumberFormat="1" applyFont="1" applyFill="1" applyAlignment="1">
      <alignment horizontal="left" vertical="top"/>
    </xf>
    <xf numFmtId="49" fontId="4" fillId="2" borderId="0" xfId="5" applyNumberFormat="1" applyFont="1" applyFill="1" applyAlignment="1">
      <alignment horizontal="left" vertical="top" wrapText="1"/>
    </xf>
    <xf numFmtId="1" fontId="6" fillId="4" borderId="1" xfId="0" quotePrefix="1" applyNumberFormat="1" applyFont="1" applyFill="1" applyBorder="1" applyAlignment="1">
      <alignment horizontal="center" vertical="center"/>
    </xf>
    <xf numFmtId="165" fontId="4" fillId="0" borderId="0" xfId="5" applyNumberFormat="1" applyFont="1" applyAlignment="1">
      <alignment vertical="top"/>
    </xf>
    <xf numFmtId="0" fontId="3" fillId="2" borderId="0" xfId="5" applyFont="1" applyFill="1" applyAlignment="1">
      <alignment horizontal="left" vertical="top"/>
    </xf>
    <xf numFmtId="49" fontId="5" fillId="4" borderId="1" xfId="0" applyNumberFormat="1" applyFont="1" applyFill="1" applyBorder="1" applyAlignment="1">
      <alignment horizontal="right" vertical="top"/>
    </xf>
    <xf numFmtId="49" fontId="5" fillId="4" borderId="1" xfId="0" applyNumberFormat="1" applyFont="1" applyFill="1" applyBorder="1" applyAlignment="1">
      <alignment horizontal="right" vertical="center"/>
    </xf>
    <xf numFmtId="49" fontId="5" fillId="4" borderId="1" xfId="2" applyNumberFormat="1" applyFont="1" applyFill="1" applyBorder="1" applyAlignment="1">
      <alignment horizontal="right" vertical="top"/>
    </xf>
    <xf numFmtId="0" fontId="4" fillId="2" borderId="3" xfId="5" applyFont="1" applyFill="1" applyBorder="1" applyAlignment="1">
      <alignment horizontal="center" vertical="top"/>
    </xf>
    <xf numFmtId="0" fontId="4" fillId="2" borderId="0" xfId="5" applyFont="1" applyFill="1" applyAlignment="1">
      <alignment horizontal="left" vertical="top"/>
    </xf>
    <xf numFmtId="0" fontId="8" fillId="2" borderId="0" xfId="1" applyFill="1" applyBorder="1" applyAlignment="1">
      <alignment horizontal="left" vertical="top"/>
    </xf>
    <xf numFmtId="4" fontId="3" fillId="2" borderId="0" xfId="5" applyNumberFormat="1" applyFont="1" applyFill="1" applyAlignment="1">
      <alignment vertical="top"/>
    </xf>
    <xf numFmtId="14" fontId="4" fillId="2" borderId="3" xfId="5" applyNumberFormat="1" applyFont="1" applyFill="1" applyBorder="1" applyAlignment="1">
      <alignment horizontal="left" vertical="top" wrapText="1"/>
    </xf>
    <xf numFmtId="165" fontId="4" fillId="2" borderId="0" xfId="5" applyNumberFormat="1" applyFont="1" applyFill="1" applyAlignment="1">
      <alignment vertical="top" wrapText="1"/>
    </xf>
    <xf numFmtId="49" fontId="4" fillId="2" borderId="0" xfId="5" applyNumberFormat="1" applyFont="1" applyFill="1" applyAlignment="1">
      <alignment horizontal="left" vertical="top" wrapText="1"/>
    </xf>
    <xf numFmtId="0" fontId="4" fillId="2" borderId="0" xfId="5" applyFont="1" applyFill="1" applyAlignment="1">
      <alignment horizontal="left" vertical="top" wrapText="1"/>
    </xf>
    <xf numFmtId="167" fontId="4" fillId="2" borderId="7" xfId="5" applyNumberFormat="1" applyFont="1" applyFill="1" applyBorder="1" applyAlignment="1">
      <alignment horizontal="left" vertical="top" wrapText="1"/>
    </xf>
    <xf numFmtId="167" fontId="4" fillId="2" borderId="3" xfId="5" applyNumberFormat="1" applyFont="1" applyFill="1" applyBorder="1" applyAlignment="1">
      <alignment horizontal="left" vertical="top" wrapText="1"/>
    </xf>
    <xf numFmtId="49" fontId="3" fillId="2" borderId="3" xfId="5" applyNumberFormat="1" applyFont="1" applyFill="1" applyBorder="1" applyAlignment="1">
      <alignment horizontal="left" vertical="top" wrapText="1"/>
    </xf>
    <xf numFmtId="14" fontId="4" fillId="2" borderId="0" xfId="5" applyNumberFormat="1" applyFont="1" applyFill="1" applyAlignment="1">
      <alignment horizontal="center" vertical="top" wrapText="1"/>
    </xf>
    <xf numFmtId="14" fontId="4" fillId="2" borderId="0" xfId="5" applyNumberFormat="1" applyFont="1" applyFill="1" applyAlignment="1">
      <alignment horizontal="left" vertical="top"/>
    </xf>
    <xf numFmtId="167" fontId="4" fillId="2" borderId="0" xfId="5" applyNumberFormat="1" applyFont="1" applyFill="1" applyAlignment="1">
      <alignment horizontal="left" vertical="top" wrapText="1"/>
    </xf>
    <xf numFmtId="0" fontId="4" fillId="2" borderId="3" xfId="5" applyFont="1" applyFill="1" applyBorder="1" applyAlignment="1">
      <alignment vertical="top" wrapText="1"/>
    </xf>
  </cellXfs>
  <cellStyles count="7">
    <cellStyle name="Hipervínculo" xfId="1" builtinId="8"/>
    <cellStyle name="Millares" xfId="2" builtinId="3"/>
    <cellStyle name="Millares_Hoja1" xfId="3"/>
    <cellStyle name="Normal" xfId="0" builtinId="0"/>
    <cellStyle name="Normal 2" xfId="4"/>
    <cellStyle name="Normal_formato SIIF_CONTROL CONTRATO 111-2011 VELATOURS" xfId="5"/>
    <cellStyle name="Porcentaje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6"/>
  <sheetViews>
    <sheetView tabSelected="1" workbookViewId="0">
      <selection activeCell="I29" sqref="I29"/>
    </sheetView>
  </sheetViews>
  <sheetFormatPr baseColWidth="10" defaultColWidth="9.140625" defaultRowHeight="12" x14ac:dyDescent="0.2"/>
  <cols>
    <col min="1" max="1" width="18.5703125" style="3" bestFit="1" customWidth="1"/>
    <col min="2" max="2" width="18.28515625" style="3" customWidth="1"/>
    <col min="3" max="4" width="14.7109375" style="3" customWidth="1"/>
    <col min="5" max="5" width="16" style="3" customWidth="1"/>
    <col min="6" max="9" width="14.7109375" style="3" customWidth="1"/>
    <col min="10" max="10" width="17.140625" style="3" customWidth="1"/>
    <col min="11" max="11" width="16.5703125" style="3" customWidth="1"/>
    <col min="12" max="12" width="14.85546875" style="3" customWidth="1"/>
    <col min="13" max="13" width="18.42578125" style="3" customWidth="1"/>
    <col min="14" max="14" width="14.85546875" style="3" customWidth="1"/>
    <col min="15" max="15" width="16.42578125" style="3" bestFit="1" customWidth="1"/>
    <col min="16" max="16" width="14.85546875" style="3" customWidth="1"/>
    <col min="17" max="17" width="16.42578125" style="3" bestFit="1" customWidth="1"/>
    <col min="18" max="18" width="14.85546875" style="3" customWidth="1"/>
    <col min="19" max="19" width="16.42578125" style="3" bestFit="1" customWidth="1"/>
    <col min="20" max="20" width="14.85546875" style="3" customWidth="1"/>
    <col min="21" max="122" width="10.140625" style="2" bestFit="1" customWidth="1"/>
    <col min="123" max="256" width="11.42578125" style="3" customWidth="1"/>
    <col min="257" max="16384" width="9.140625" style="3"/>
  </cols>
  <sheetData>
    <row r="1" spans="1:122" ht="12.75" customHeight="1" x14ac:dyDescent="0.2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  <c r="M1" s="2"/>
      <c r="N1" s="2"/>
      <c r="O1" s="2"/>
      <c r="P1" s="2"/>
      <c r="Q1" s="72"/>
      <c r="R1" s="72"/>
      <c r="S1" s="72"/>
      <c r="T1" s="72"/>
    </row>
    <row r="2" spans="1:122" s="13" customFormat="1" ht="12" customHeight="1" x14ac:dyDescent="0.2">
      <c r="A2" s="14" t="s">
        <v>1</v>
      </c>
      <c r="B2" s="102" t="s">
        <v>73</v>
      </c>
      <c r="C2" s="102" t="s">
        <v>74</v>
      </c>
      <c r="D2" s="15" t="s">
        <v>2</v>
      </c>
      <c r="E2" s="88" t="s">
        <v>75</v>
      </c>
      <c r="F2" s="65"/>
      <c r="G2" s="66" t="s">
        <v>3</v>
      </c>
      <c r="H2" s="65"/>
      <c r="I2" s="66" t="s">
        <v>4</v>
      </c>
      <c r="J2" s="97"/>
      <c r="K2" s="97"/>
      <c r="L2" s="20" t="s">
        <v>5</v>
      </c>
      <c r="M2" s="92"/>
      <c r="N2" s="20" t="s">
        <v>6</v>
      </c>
      <c r="O2" s="98" t="s">
        <v>7</v>
      </c>
      <c r="P2" s="98"/>
      <c r="Q2" s="59" t="s">
        <v>8</v>
      </c>
      <c r="R2" s="81"/>
      <c r="S2" s="67" t="s">
        <v>9</v>
      </c>
      <c r="T2" s="67" t="s">
        <v>10</v>
      </c>
      <c r="U2" s="71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</row>
    <row r="3" spans="1:122" s="13" customFormat="1" ht="12" customHeight="1" x14ac:dyDescent="0.2">
      <c r="A3" s="16" t="s">
        <v>11</v>
      </c>
      <c r="B3" s="95" t="s">
        <v>12</v>
      </c>
      <c r="C3" s="95"/>
      <c r="D3" s="95"/>
      <c r="E3" s="95"/>
      <c r="F3" s="95"/>
      <c r="G3" s="50" t="s">
        <v>13</v>
      </c>
      <c r="H3" s="81" t="s">
        <v>14</v>
      </c>
      <c r="I3" s="59" t="s">
        <v>15</v>
      </c>
      <c r="J3" s="94" t="s">
        <v>16</v>
      </c>
      <c r="K3" s="94"/>
      <c r="L3" s="59"/>
      <c r="M3" s="81"/>
      <c r="N3" s="59"/>
      <c r="O3" s="81"/>
      <c r="P3" s="59"/>
      <c r="Q3" s="81" t="s">
        <v>17</v>
      </c>
      <c r="R3" s="81"/>
      <c r="S3" s="68"/>
      <c r="T3" s="69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</row>
    <row r="4" spans="1:122" ht="12" customHeight="1" x14ac:dyDescent="0.2">
      <c r="A4" s="16" t="s">
        <v>18</v>
      </c>
      <c r="B4" s="95" t="s">
        <v>19</v>
      </c>
      <c r="C4" s="95"/>
      <c r="D4" s="95"/>
      <c r="E4" s="95"/>
      <c r="F4" s="95"/>
      <c r="G4" s="50" t="s">
        <v>20</v>
      </c>
      <c r="H4" s="79">
        <v>3160232324</v>
      </c>
      <c r="I4" s="1" t="s">
        <v>21</v>
      </c>
      <c r="J4" s="90"/>
      <c r="K4" s="75"/>
      <c r="L4" s="79"/>
      <c r="M4" s="79"/>
      <c r="N4" s="79"/>
      <c r="O4" s="79"/>
      <c r="P4" s="79"/>
      <c r="Q4" s="94" t="s">
        <v>22</v>
      </c>
      <c r="R4" s="94"/>
      <c r="S4" s="68"/>
      <c r="T4" s="69"/>
    </row>
    <row r="5" spans="1:122" x14ac:dyDescent="0.2">
      <c r="A5" s="16" t="s">
        <v>23</v>
      </c>
      <c r="B5" s="58" t="s">
        <v>24</v>
      </c>
      <c r="C5" s="1" t="s">
        <v>25</v>
      </c>
      <c r="D5" s="93">
        <f>+G31</f>
        <v>17690400</v>
      </c>
      <c r="E5" s="50" t="s">
        <v>26</v>
      </c>
      <c r="F5" s="58"/>
      <c r="G5" s="84" t="s">
        <v>27</v>
      </c>
      <c r="H5" s="58"/>
      <c r="I5" s="79"/>
      <c r="J5" s="79"/>
      <c r="K5" s="79"/>
      <c r="L5" s="79"/>
      <c r="M5" s="79"/>
      <c r="N5" s="79"/>
      <c r="O5" s="79"/>
      <c r="P5" s="79"/>
      <c r="Q5" s="95" t="s">
        <v>28</v>
      </c>
      <c r="R5" s="95"/>
      <c r="S5" s="68"/>
      <c r="T5" s="69"/>
    </row>
    <row r="6" spans="1:122" ht="12" customHeight="1" x14ac:dyDescent="0.2">
      <c r="A6" s="16" t="s">
        <v>29</v>
      </c>
      <c r="B6" s="79"/>
      <c r="C6" s="89"/>
      <c r="D6" s="79"/>
      <c r="E6" s="79"/>
      <c r="F6" s="79"/>
      <c r="G6" s="50"/>
      <c r="H6" s="79"/>
      <c r="I6" s="79"/>
      <c r="J6" s="79"/>
      <c r="K6" s="79"/>
      <c r="L6" s="79"/>
      <c r="M6" s="79"/>
      <c r="N6" s="79"/>
      <c r="O6" s="79"/>
      <c r="P6" s="79"/>
      <c r="Q6" s="95" t="s">
        <v>30</v>
      </c>
      <c r="R6" s="95"/>
      <c r="S6" s="68"/>
      <c r="T6" s="69"/>
    </row>
    <row r="7" spans="1:122" x14ac:dyDescent="0.2">
      <c r="A7" s="16" t="s">
        <v>31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79"/>
      <c r="N7" s="79"/>
      <c r="O7" s="79"/>
      <c r="P7" s="79"/>
      <c r="Q7" s="79"/>
      <c r="R7" s="79"/>
      <c r="S7" s="79"/>
      <c r="T7" s="17"/>
    </row>
    <row r="8" spans="1:122" ht="12.75" customHeight="1" x14ac:dyDescent="0.2">
      <c r="A8" s="18" t="s">
        <v>32</v>
      </c>
      <c r="B8" s="7">
        <v>17690400</v>
      </c>
      <c r="C8" s="8"/>
      <c r="D8" s="7"/>
      <c r="E8" s="60"/>
      <c r="F8" s="60" t="s">
        <v>33</v>
      </c>
      <c r="G8" s="7">
        <v>1160000</v>
      </c>
      <c r="H8" s="91" t="s">
        <v>34</v>
      </c>
      <c r="I8" s="70">
        <f>+B10/G8</f>
        <v>15.250344827586208</v>
      </c>
      <c r="J8" s="7"/>
      <c r="K8" s="7"/>
      <c r="L8" s="7"/>
      <c r="M8" s="5"/>
      <c r="N8" s="56"/>
      <c r="O8" s="4"/>
      <c r="P8" s="4"/>
      <c r="Q8" s="4"/>
      <c r="R8" s="4"/>
      <c r="S8" s="4"/>
      <c r="T8" s="19"/>
    </row>
    <row r="9" spans="1:122" ht="12.75" customHeight="1" x14ac:dyDescent="0.2">
      <c r="A9" s="18" t="s">
        <v>35</v>
      </c>
      <c r="B9" s="7">
        <v>0</v>
      </c>
      <c r="C9" s="7">
        <v>0</v>
      </c>
      <c r="D9" s="7">
        <v>0</v>
      </c>
      <c r="E9" s="7">
        <v>0</v>
      </c>
      <c r="F9" s="7"/>
      <c r="G9" s="7"/>
      <c r="H9" s="7"/>
      <c r="I9" s="7"/>
      <c r="J9" s="7"/>
      <c r="K9" s="7"/>
      <c r="L9" s="7"/>
      <c r="M9" s="5"/>
      <c r="N9" s="56"/>
      <c r="O9" s="4"/>
      <c r="P9" s="4"/>
      <c r="Q9" s="4"/>
      <c r="R9" s="4"/>
      <c r="S9" s="4"/>
      <c r="T9" s="19"/>
    </row>
    <row r="10" spans="1:122" ht="12.75" customHeight="1" x14ac:dyDescent="0.2">
      <c r="A10" s="18" t="s">
        <v>36</v>
      </c>
      <c r="B10" s="7">
        <f>SUM(B8:E9)</f>
        <v>17690400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5"/>
      <c r="N10" s="56"/>
      <c r="O10" s="4"/>
      <c r="P10" s="4"/>
      <c r="Q10" s="4"/>
      <c r="R10" s="4"/>
      <c r="S10" s="4"/>
      <c r="T10" s="19"/>
    </row>
    <row r="11" spans="1:122" ht="12.75" customHeight="1" x14ac:dyDescent="0.2">
      <c r="A11" s="18" t="s">
        <v>37</v>
      </c>
      <c r="B11" s="100" t="s">
        <v>38</v>
      </c>
      <c r="C11" s="100"/>
      <c r="D11" s="100"/>
      <c r="E11" s="6"/>
      <c r="F11" s="80"/>
      <c r="G11" s="80"/>
      <c r="H11" s="80"/>
      <c r="I11" s="80"/>
      <c r="J11" s="57"/>
      <c r="K11" s="57"/>
      <c r="L11" s="80"/>
      <c r="M11" s="80"/>
      <c r="N11" s="80"/>
      <c r="O11" s="80"/>
      <c r="P11" s="80"/>
      <c r="Q11" s="80"/>
      <c r="R11" s="80"/>
      <c r="S11" s="80"/>
      <c r="T11" s="21"/>
    </row>
    <row r="12" spans="1:122" x14ac:dyDescent="0.2">
      <c r="A12" s="16" t="s">
        <v>39</v>
      </c>
      <c r="B12" s="64" t="s">
        <v>40</v>
      </c>
      <c r="C12" s="64"/>
      <c r="D12" s="79"/>
      <c r="E12" s="50" t="s">
        <v>41</v>
      </c>
      <c r="F12" s="99"/>
      <c r="G12" s="99"/>
      <c r="H12" s="64"/>
      <c r="I12" s="64"/>
      <c r="J12" s="64"/>
      <c r="K12" s="79"/>
      <c r="L12" s="79"/>
      <c r="M12" s="79"/>
      <c r="N12" s="79"/>
      <c r="O12" s="79"/>
      <c r="P12" s="79"/>
      <c r="Q12" s="79"/>
      <c r="R12" s="79"/>
      <c r="S12" s="79"/>
      <c r="T12" s="17"/>
    </row>
    <row r="13" spans="1:122" x14ac:dyDescent="0.2">
      <c r="A13" s="16" t="s">
        <v>42</v>
      </c>
      <c r="B13" s="64">
        <v>44902</v>
      </c>
      <c r="C13" s="50" t="s">
        <v>43</v>
      </c>
      <c r="D13" s="96">
        <v>44902</v>
      </c>
      <c r="E13" s="96"/>
      <c r="F13" s="50" t="s">
        <v>44</v>
      </c>
      <c r="G13" s="96">
        <v>44925</v>
      </c>
      <c r="H13" s="96"/>
      <c r="I13" s="50" t="s">
        <v>45</v>
      </c>
      <c r="J13" s="101">
        <f>+G13+121</f>
        <v>45046</v>
      </c>
      <c r="K13" s="101"/>
      <c r="L13" s="50" t="s">
        <v>46</v>
      </c>
      <c r="M13" s="96"/>
      <c r="N13" s="96"/>
      <c r="O13" s="79"/>
      <c r="P13" s="79"/>
      <c r="Q13" s="79"/>
      <c r="R13" s="79"/>
      <c r="S13" s="79"/>
      <c r="T13" s="17"/>
    </row>
    <row r="14" spans="1:122" s="53" customFormat="1" ht="24" x14ac:dyDescent="0.2">
      <c r="A14" s="24" t="s">
        <v>47</v>
      </c>
      <c r="B14" s="22" t="s">
        <v>48</v>
      </c>
      <c r="C14" s="22" t="s">
        <v>49</v>
      </c>
      <c r="D14" s="22" t="s">
        <v>50</v>
      </c>
      <c r="E14" s="22" t="s">
        <v>51</v>
      </c>
      <c r="F14" s="23" t="s">
        <v>52</v>
      </c>
      <c r="G14" s="23" t="s">
        <v>53</v>
      </c>
      <c r="H14" s="24" t="s">
        <v>54</v>
      </c>
      <c r="I14" s="24" t="s">
        <v>55</v>
      </c>
      <c r="J14" s="24" t="s">
        <v>56</v>
      </c>
      <c r="K14" s="24" t="s">
        <v>57</v>
      </c>
      <c r="L14" s="24" t="s">
        <v>58</v>
      </c>
      <c r="M14" s="54" t="s">
        <v>59</v>
      </c>
      <c r="N14" s="24" t="s">
        <v>60</v>
      </c>
      <c r="O14" s="54" t="s">
        <v>61</v>
      </c>
      <c r="P14" s="24" t="s">
        <v>60</v>
      </c>
      <c r="Q14" s="54" t="s">
        <v>62</v>
      </c>
      <c r="R14" s="24" t="s">
        <v>60</v>
      </c>
      <c r="S14" s="54" t="s">
        <v>63</v>
      </c>
      <c r="T14" s="24" t="s">
        <v>60</v>
      </c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</row>
    <row r="15" spans="1:122" x14ac:dyDescent="0.2">
      <c r="A15" s="36" t="s">
        <v>64</v>
      </c>
      <c r="B15" s="85"/>
      <c r="C15" s="86"/>
      <c r="D15" s="86"/>
      <c r="E15" s="85"/>
      <c r="F15" s="87"/>
      <c r="G15" s="23"/>
      <c r="H15" s="24"/>
      <c r="I15" s="24"/>
      <c r="J15" s="24"/>
      <c r="K15" s="24"/>
      <c r="L15" s="24"/>
      <c r="M15" s="24"/>
      <c r="N15" s="51"/>
      <c r="O15" s="24"/>
      <c r="P15" s="51"/>
      <c r="Q15" s="24"/>
      <c r="R15" s="51"/>
      <c r="S15" s="24"/>
      <c r="T15" s="51"/>
    </row>
    <row r="16" spans="1:122" s="9" customFormat="1" x14ac:dyDescent="0.2">
      <c r="A16" s="32" t="s">
        <v>76</v>
      </c>
      <c r="B16" s="33"/>
      <c r="C16" s="82">
        <v>61122</v>
      </c>
      <c r="D16" s="82">
        <v>46322</v>
      </c>
      <c r="E16" s="33"/>
      <c r="F16" s="34"/>
      <c r="G16" s="25"/>
      <c r="H16" s="26"/>
      <c r="I16" s="26"/>
      <c r="J16" s="26"/>
      <c r="K16" s="26"/>
      <c r="L16" s="35"/>
      <c r="M16" s="35"/>
      <c r="N16" s="35"/>
      <c r="O16" s="35"/>
      <c r="P16" s="35"/>
      <c r="Q16" s="35"/>
      <c r="R16" s="35"/>
      <c r="S16" s="35"/>
      <c r="T16" s="35"/>
    </row>
    <row r="17" spans="1:122" s="10" customFormat="1" x14ac:dyDescent="0.2">
      <c r="A17" s="36" t="s">
        <v>65</v>
      </c>
      <c r="B17" s="27"/>
      <c r="C17" s="27">
        <v>5690400</v>
      </c>
      <c r="D17" s="27">
        <v>12000000</v>
      </c>
      <c r="E17" s="27"/>
      <c r="F17" s="28"/>
      <c r="G17" s="37">
        <f>SUM(B17:F17)</f>
        <v>17690400</v>
      </c>
      <c r="H17" s="38"/>
      <c r="I17" s="38"/>
      <c r="J17" s="29"/>
      <c r="K17" s="29"/>
      <c r="L17" s="35"/>
      <c r="M17" s="35"/>
      <c r="N17" s="35"/>
      <c r="O17" s="35"/>
      <c r="P17" s="35"/>
      <c r="Q17" s="35"/>
      <c r="R17" s="35"/>
      <c r="S17" s="35"/>
      <c r="T17" s="35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</row>
    <row r="18" spans="1:122" s="10" customFormat="1" ht="12.75" customHeight="1" x14ac:dyDescent="0.2">
      <c r="A18" s="39" t="s">
        <v>66</v>
      </c>
      <c r="B18" s="40"/>
      <c r="C18" s="40">
        <v>5690400</v>
      </c>
      <c r="D18" s="40"/>
      <c r="E18" s="40"/>
      <c r="F18" s="41"/>
      <c r="G18" s="41">
        <f t="shared" ref="G18:G31" si="0">SUM(B18:F18)</f>
        <v>5690400</v>
      </c>
      <c r="H18" s="42" t="s">
        <v>67</v>
      </c>
      <c r="I18" s="73">
        <v>44936</v>
      </c>
      <c r="J18" s="11"/>
      <c r="K18" s="43"/>
      <c r="L18" s="74" t="s">
        <v>68</v>
      </c>
      <c r="M18" s="42"/>
      <c r="N18" s="43"/>
      <c r="O18" s="42"/>
      <c r="P18" s="43"/>
      <c r="Q18" s="42"/>
      <c r="R18" s="43"/>
      <c r="S18" s="42"/>
      <c r="T18" s="43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</row>
    <row r="19" spans="1:122" s="10" customFormat="1" ht="12.75" customHeight="1" x14ac:dyDescent="0.2">
      <c r="A19" s="39" t="s">
        <v>66</v>
      </c>
      <c r="B19" s="40"/>
      <c r="C19" s="40"/>
      <c r="D19" s="40">
        <v>12000000</v>
      </c>
      <c r="E19" s="40"/>
      <c r="F19" s="41"/>
      <c r="G19" s="41">
        <f t="shared" si="0"/>
        <v>12000000</v>
      </c>
      <c r="H19" s="42" t="s">
        <v>69</v>
      </c>
      <c r="I19" s="73">
        <v>44936</v>
      </c>
      <c r="J19" s="11"/>
      <c r="K19" s="43"/>
      <c r="L19" s="74" t="s">
        <v>68</v>
      </c>
      <c r="M19" s="42"/>
      <c r="N19" s="43"/>
      <c r="O19" s="42"/>
      <c r="P19" s="43"/>
      <c r="Q19" s="42"/>
      <c r="R19" s="43"/>
      <c r="S19" s="42"/>
      <c r="T19" s="43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</row>
    <row r="20" spans="1:122" s="10" customFormat="1" ht="12.75" customHeight="1" x14ac:dyDescent="0.2">
      <c r="A20" s="39" t="s">
        <v>66</v>
      </c>
      <c r="B20" s="40"/>
      <c r="C20" s="40"/>
      <c r="D20" s="40"/>
      <c r="E20" s="40"/>
      <c r="F20" s="41"/>
      <c r="G20" s="41">
        <f t="shared" si="0"/>
        <v>0</v>
      </c>
      <c r="H20" s="42"/>
      <c r="I20" s="73"/>
      <c r="J20" s="11"/>
      <c r="K20" s="43"/>
      <c r="L20" s="74"/>
      <c r="M20" s="42"/>
      <c r="N20" s="43"/>
      <c r="O20" s="42"/>
      <c r="P20" s="43"/>
      <c r="Q20" s="42"/>
      <c r="R20" s="43"/>
      <c r="S20" s="42"/>
      <c r="T20" s="43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</row>
    <row r="21" spans="1:122" s="10" customFormat="1" ht="12.75" customHeight="1" x14ac:dyDescent="0.2">
      <c r="A21" s="39" t="s">
        <v>66</v>
      </c>
      <c r="B21" s="40"/>
      <c r="C21" s="40"/>
      <c r="D21" s="40"/>
      <c r="E21" s="40"/>
      <c r="F21" s="41"/>
      <c r="G21" s="41">
        <f t="shared" si="0"/>
        <v>0</v>
      </c>
      <c r="H21" s="42"/>
      <c r="I21" s="73"/>
      <c r="J21" s="11"/>
      <c r="K21" s="43"/>
      <c r="L21" s="74"/>
      <c r="M21" s="42"/>
      <c r="N21" s="43"/>
      <c r="O21" s="42"/>
      <c r="P21" s="43"/>
      <c r="Q21" s="42"/>
      <c r="R21" s="43"/>
      <c r="S21" s="42"/>
      <c r="T21" s="43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</row>
    <row r="22" spans="1:122" s="10" customFormat="1" ht="12.75" customHeight="1" x14ac:dyDescent="0.2">
      <c r="A22" s="39" t="s">
        <v>66</v>
      </c>
      <c r="B22" s="40"/>
      <c r="C22" s="40"/>
      <c r="D22" s="40"/>
      <c r="E22" s="40"/>
      <c r="F22" s="41"/>
      <c r="G22" s="41">
        <f t="shared" si="0"/>
        <v>0</v>
      </c>
      <c r="H22" s="42"/>
      <c r="I22" s="73"/>
      <c r="J22" s="11"/>
      <c r="K22" s="43"/>
      <c r="L22" s="74"/>
      <c r="M22" s="42"/>
      <c r="N22" s="43"/>
      <c r="O22" s="42"/>
      <c r="P22" s="43"/>
      <c r="Q22" s="42"/>
      <c r="R22" s="43"/>
      <c r="S22" s="42"/>
      <c r="T22" s="43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</row>
    <row r="23" spans="1:122" s="10" customFormat="1" ht="12.75" customHeight="1" x14ac:dyDescent="0.2">
      <c r="A23" s="39" t="s">
        <v>66</v>
      </c>
      <c r="B23" s="40"/>
      <c r="C23" s="40"/>
      <c r="D23" s="40"/>
      <c r="E23" s="40"/>
      <c r="F23" s="41"/>
      <c r="G23" s="41">
        <f t="shared" si="0"/>
        <v>0</v>
      </c>
      <c r="H23" s="42"/>
      <c r="I23" s="73"/>
      <c r="J23" s="11"/>
      <c r="K23" s="43"/>
      <c r="L23" s="74"/>
      <c r="M23" s="42"/>
      <c r="N23" s="43"/>
      <c r="O23" s="42"/>
      <c r="P23" s="43"/>
      <c r="Q23" s="42"/>
      <c r="R23" s="43"/>
      <c r="S23" s="42"/>
      <c r="T23" s="43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</row>
    <row r="24" spans="1:122" s="10" customFormat="1" ht="12.75" customHeight="1" x14ac:dyDescent="0.2">
      <c r="A24" s="39" t="s">
        <v>66</v>
      </c>
      <c r="B24" s="40"/>
      <c r="C24" s="40"/>
      <c r="D24" s="40"/>
      <c r="E24" s="40"/>
      <c r="F24" s="44"/>
      <c r="G24" s="41">
        <f t="shared" si="0"/>
        <v>0</v>
      </c>
      <c r="H24" s="42"/>
      <c r="I24" s="73"/>
      <c r="J24" s="11"/>
      <c r="K24" s="43"/>
      <c r="L24" s="43"/>
      <c r="M24" s="78"/>
      <c r="N24" s="43"/>
      <c r="O24" s="42"/>
      <c r="P24" s="43"/>
      <c r="Q24" s="42"/>
      <c r="R24" s="43"/>
      <c r="S24" s="42"/>
      <c r="T24" s="43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</row>
    <row r="25" spans="1:122" s="10" customFormat="1" x14ac:dyDescent="0.2">
      <c r="A25" s="39" t="s">
        <v>66</v>
      </c>
      <c r="B25" s="40"/>
      <c r="C25" s="40"/>
      <c r="D25" s="40"/>
      <c r="E25" s="40"/>
      <c r="F25" s="44"/>
      <c r="G25" s="41">
        <f t="shared" si="0"/>
        <v>0</v>
      </c>
      <c r="H25" s="42"/>
      <c r="I25" s="73"/>
      <c r="J25" s="11"/>
      <c r="K25" s="43"/>
      <c r="L25" s="43"/>
      <c r="M25" s="42"/>
      <c r="N25" s="43"/>
      <c r="O25" s="42"/>
      <c r="P25" s="43"/>
      <c r="Q25" s="42"/>
      <c r="R25" s="43"/>
      <c r="S25" s="42"/>
      <c r="T25" s="43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</row>
    <row r="26" spans="1:122" s="10" customFormat="1" x14ac:dyDescent="0.2">
      <c r="A26" s="39" t="s">
        <v>66</v>
      </c>
      <c r="B26" s="40"/>
      <c r="C26" s="40"/>
      <c r="D26" s="40"/>
      <c r="E26" s="40"/>
      <c r="F26" s="44"/>
      <c r="G26" s="41">
        <f t="shared" si="0"/>
        <v>0</v>
      </c>
      <c r="H26" s="42"/>
      <c r="I26" s="73"/>
      <c r="J26" s="11"/>
      <c r="K26" s="43"/>
      <c r="L26" s="43"/>
      <c r="M26" s="43"/>
      <c r="N26" s="43"/>
      <c r="O26" s="42"/>
      <c r="P26" s="43"/>
      <c r="Q26" s="43"/>
      <c r="R26" s="43"/>
      <c r="S26" s="43"/>
      <c r="T26" s="43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</row>
    <row r="27" spans="1:122" s="10" customFormat="1" x14ac:dyDescent="0.2">
      <c r="A27" s="39" t="s">
        <v>66</v>
      </c>
      <c r="B27" s="45"/>
      <c r="C27" s="46"/>
      <c r="D27" s="47"/>
      <c r="E27" s="48"/>
      <c r="F27" s="44"/>
      <c r="G27" s="41">
        <f t="shared" si="0"/>
        <v>0</v>
      </c>
      <c r="H27" s="42"/>
      <c r="I27" s="42"/>
      <c r="J27" s="11"/>
      <c r="K27" s="11"/>
      <c r="L27" s="43"/>
      <c r="M27" s="43"/>
      <c r="N27" s="43"/>
      <c r="O27" s="43"/>
      <c r="P27" s="43"/>
      <c r="Q27" s="43"/>
      <c r="R27" s="43"/>
      <c r="S27" s="43"/>
      <c r="T27" s="43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</row>
    <row r="28" spans="1:122" s="10" customFormat="1" x14ac:dyDescent="0.2">
      <c r="A28" s="39" t="s">
        <v>66</v>
      </c>
      <c r="B28" s="40"/>
      <c r="C28" s="40"/>
      <c r="D28" s="40"/>
      <c r="E28" s="40"/>
      <c r="F28" s="44"/>
      <c r="G28" s="41">
        <f t="shared" si="0"/>
        <v>0</v>
      </c>
      <c r="H28" s="42"/>
      <c r="I28" s="42"/>
      <c r="J28" s="11"/>
      <c r="K28" s="11"/>
      <c r="L28" s="43"/>
      <c r="M28" s="43"/>
      <c r="N28" s="43"/>
      <c r="O28" s="43"/>
      <c r="P28" s="43"/>
      <c r="Q28" s="43"/>
      <c r="R28" s="43"/>
      <c r="S28" s="43"/>
      <c r="T28" s="43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</row>
    <row r="29" spans="1:122" s="10" customFormat="1" x14ac:dyDescent="0.2">
      <c r="A29" s="39" t="s">
        <v>66</v>
      </c>
      <c r="B29" s="40"/>
      <c r="C29" s="40"/>
      <c r="D29" s="40"/>
      <c r="E29" s="40"/>
      <c r="F29" s="44"/>
      <c r="G29" s="41">
        <f t="shared" si="0"/>
        <v>0</v>
      </c>
      <c r="H29" s="42"/>
      <c r="I29" s="42"/>
      <c r="J29" s="11"/>
      <c r="K29" s="11"/>
      <c r="L29" s="43"/>
      <c r="M29" s="43"/>
      <c r="N29" s="43"/>
      <c r="O29" s="43"/>
      <c r="P29" s="43"/>
      <c r="Q29" s="43"/>
      <c r="R29" s="43"/>
      <c r="S29" s="43"/>
      <c r="T29" s="43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</row>
    <row r="30" spans="1:122" s="10" customFormat="1" x14ac:dyDescent="0.2">
      <c r="A30" s="38" t="s">
        <v>70</v>
      </c>
      <c r="B30" s="30">
        <f>+B17-SUM(B18:B29)</f>
        <v>0</v>
      </c>
      <c r="C30" s="30">
        <f>+C17-SUM(C18:C29)</f>
        <v>0</v>
      </c>
      <c r="D30" s="30">
        <f>+D17-SUM(D18:D29)</f>
        <v>0</v>
      </c>
      <c r="E30" s="30">
        <f>+E17-SUM(E18:E29)</f>
        <v>0</v>
      </c>
      <c r="F30" s="30">
        <f>+F17-SUM(F18:F29)</f>
        <v>0</v>
      </c>
      <c r="G30" s="49">
        <f t="shared" si="0"/>
        <v>0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</row>
    <row r="31" spans="1:122" s="10" customFormat="1" x14ac:dyDescent="0.2">
      <c r="A31" s="38" t="s">
        <v>71</v>
      </c>
      <c r="B31" s="30">
        <f>SUM(B18:B29)</f>
        <v>0</v>
      </c>
      <c r="C31" s="30">
        <f>SUM(C18:C29)</f>
        <v>5690400</v>
      </c>
      <c r="D31" s="30">
        <f>SUM(D18:D29)</f>
        <v>12000000</v>
      </c>
      <c r="E31" s="30">
        <f>SUM(E18:E29)</f>
        <v>0</v>
      </c>
      <c r="F31" s="30">
        <f>SUM(F18:F29)</f>
        <v>0</v>
      </c>
      <c r="G31" s="49">
        <f t="shared" si="0"/>
        <v>17690400</v>
      </c>
      <c r="H31" s="55">
        <f>SUM(G30:G31)</f>
        <v>17690400</v>
      </c>
      <c r="I31" s="55">
        <f>+B10-H31</f>
        <v>0</v>
      </c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</row>
    <row r="32" spans="1:122" s="10" customFormat="1" x14ac:dyDescent="0.2">
      <c r="A32" s="3"/>
      <c r="B32" s="3"/>
      <c r="C32" s="3"/>
      <c r="D32" s="3"/>
      <c r="E32" s="3" t="s">
        <v>72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</row>
    <row r="33" spans="4:7" x14ac:dyDescent="0.2">
      <c r="G33" s="77">
        <f>G31/B8</f>
        <v>1</v>
      </c>
    </row>
    <row r="34" spans="4:7" x14ac:dyDescent="0.2">
      <c r="D34" s="83"/>
      <c r="E34" s="76"/>
    </row>
    <row r="35" spans="4:7" x14ac:dyDescent="0.2">
      <c r="D35" s="76"/>
      <c r="E35" s="76"/>
    </row>
    <row r="36" spans="4:7" x14ac:dyDescent="0.2">
      <c r="D36" s="76"/>
    </row>
  </sheetData>
  <mergeCells count="15">
    <mergeCell ref="B3:F3"/>
    <mergeCell ref="D13:E13"/>
    <mergeCell ref="F12:G12"/>
    <mergeCell ref="B11:D11"/>
    <mergeCell ref="B7:L7"/>
    <mergeCell ref="B4:F4"/>
    <mergeCell ref="J13:K13"/>
    <mergeCell ref="Q4:R4"/>
    <mergeCell ref="Q5:R5"/>
    <mergeCell ref="Q6:R6"/>
    <mergeCell ref="G13:H13"/>
    <mergeCell ref="J2:K2"/>
    <mergeCell ref="J3:K3"/>
    <mergeCell ref="M13:N13"/>
    <mergeCell ref="O2:P2"/>
  </mergeCells>
  <printOptions horizontalCentered="1"/>
  <pageMargins left="0.31496062992125984" right="0.31496062992125984" top="0.98425196850393704" bottom="0.98425196850393704" header="0" footer="0"/>
  <pageSetup scale="85" orientation="landscape" r:id="rId1"/>
  <headerFooter alignWithMargins="0">
    <oddHeader xml:space="preserve">&amp;CRama Judicial del Poder Público
Consejo Superior de la Judicatura
Sala Administrativa
Dirección Ejecutiva de Administración Judicial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3E01337B641F4B85A1E6FEA8D7DF1E" ma:contentTypeVersion="13" ma:contentTypeDescription="Crear nuevo documento." ma:contentTypeScope="" ma:versionID="ba96e4e8908ed1edda9a41b8c8035aaf">
  <xsd:schema xmlns:xsd="http://www.w3.org/2001/XMLSchema" xmlns:xs="http://www.w3.org/2001/XMLSchema" xmlns:p="http://schemas.microsoft.com/office/2006/metadata/properties" xmlns:ns1="http://schemas.microsoft.com/sharepoint/v3" xmlns:ns3="ea2eec2f-d7c4-4172-8601-908a4877e35b" xmlns:ns4="52f9d794-65f8-4e2f-add8-e223d4335f93" targetNamespace="http://schemas.microsoft.com/office/2006/metadata/properties" ma:root="true" ma:fieldsID="3da43982b40c11cbb1cf2f94d5cb5213" ns1:_="" ns3:_="" ns4:_="">
    <xsd:import namespace="http://schemas.microsoft.com/sharepoint/v3"/>
    <xsd:import namespace="ea2eec2f-d7c4-4172-8601-908a4877e35b"/>
    <xsd:import namespace="52f9d794-65f8-4e2f-add8-e223d4335f9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eec2f-d7c4-4172-8601-908a4877e35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9d794-65f8-4e2f-add8-e223d4335f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D68171-5A60-4AF6-BCD0-4CFC085182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3F4C08-FEB0-4925-A307-9F39A249CEC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84770AD-4D4D-4371-89CB-D317E402CC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2eec2f-d7c4-4172-8601-908a4877e35b"/>
    <ds:schemaRef ds:uri="52f9d794-65f8-4e2f-add8-e223d4335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Control de pagos</vt:lpstr>
      <vt:lpstr>'Control de pagos'!Área_de_impresión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William Rafael Mulford Velasquez</cp:lastModifiedBy>
  <cp:revision/>
  <dcterms:created xsi:type="dcterms:W3CDTF">1996-11-27T10:00:04Z</dcterms:created>
  <dcterms:modified xsi:type="dcterms:W3CDTF">2023-01-24T17:39:50Z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0x010100BC3E01337B641F4B85A1E6FEA8D7DF1E</vt:lpwstr>
  </property>
</Properties>
</file>