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0"/>
  <workbookPr/>
  <mc:AlternateContent xmlns:mc="http://schemas.openxmlformats.org/markup-compatibility/2006">
    <mc:Choice Requires="x15">
      <x15ac:absPath xmlns:x15ac="http://schemas.microsoft.com/office/spreadsheetml/2010/11/ac" url="C:\Users\dmarinmo\OneDrive\compras publicas\2024\PROCESOS CONTRACTUALES\TVEC\TVEC 001 DE 2024 COMPRA DE COMPUTADORES ETP III\"/>
    </mc:Choice>
  </mc:AlternateContent>
  <xr:revisionPtr revIDLastSave="7" documentId="8_{C378D3EF-0BD7-469E-B22B-F2E431788491}" xr6:coauthVersionLast="36" xr6:coauthVersionMax="47" xr10:uidLastSave="{8AB7685B-D9E6-4B98-A8A1-96D65B424583}"/>
  <bookViews>
    <workbookView xWindow="840" yWindow="600" windowWidth="14700" windowHeight="15720" xr2:uid="{2E8BB609-B028-D940-B299-599E18A64DD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E20" i="1"/>
  <c r="E21" i="1"/>
  <c r="D20" i="1"/>
  <c r="C20" i="1"/>
  <c r="C18" i="1"/>
  <c r="D16" i="1" l="1"/>
  <c r="C16" i="1"/>
  <c r="C13" i="1" l="1"/>
  <c r="C15" i="1"/>
  <c r="C14" i="1"/>
  <c r="C12" i="1"/>
  <c r="D5" i="1"/>
  <c r="D3" i="1"/>
  <c r="D7" i="1" s="1"/>
  <c r="C4" i="1"/>
  <c r="D4" i="1" s="1"/>
  <c r="E4" i="1" s="1"/>
  <c r="C2" i="1"/>
  <c r="D2" i="1" s="1"/>
  <c r="E2" i="1" s="1"/>
  <c r="D8" i="1" l="1"/>
  <c r="D9" i="1" s="1"/>
  <c r="C17" i="1"/>
  <c r="C19" i="1" l="1"/>
</calcChain>
</file>

<file path=xl/sharedStrings.xml><?xml version="1.0" encoding="utf-8"?>
<sst xmlns="http://schemas.openxmlformats.org/spreadsheetml/2006/main" count="20" uniqueCount="18">
  <si>
    <t>ACCESORIO-1. Unidad Óptica externa</t>
  </si>
  <si>
    <t xml:space="preserve">ETP-AIO 23.8"-90. </t>
  </si>
  <si>
    <t>valor antes de Iva</t>
  </si>
  <si>
    <t>IVA</t>
  </si>
  <si>
    <t>Valor total incluido IVA</t>
  </si>
  <si>
    <t>Valor antes de IVA</t>
  </si>
  <si>
    <t>valor unitario</t>
  </si>
  <si>
    <t>IVA valor unitario</t>
  </si>
  <si>
    <t>Valor unitario+ IVA</t>
  </si>
  <si>
    <t>ALL IN ONE 440 Procesador core i5 +
RAM 16gb + Disco 1TB +512gb sin DVD -
WINDOWS</t>
  </si>
  <si>
    <t xml:space="preserve">U10N3E Extension de garantia 3 años </t>
  </si>
  <si>
    <t>Unidad Optica Externa</t>
  </si>
  <si>
    <t xml:space="preserve">Transporte </t>
  </si>
  <si>
    <t xml:space="preserve">Neto </t>
  </si>
  <si>
    <t xml:space="preserve">IVA </t>
  </si>
  <si>
    <t xml:space="preserve">Rebate
Fabricante 2,5% </t>
  </si>
  <si>
    <t>Rebate Intel 1%</t>
  </si>
  <si>
    <t xml:space="preserve">Total de Costos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</si>
</sst>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_-&quot;$&quot;\ * #,##0.00_-;\-&quot;$&quot;\ * #,##0.00_-;_-&quot;$&quot;\ * &quot;-&quot;_-;_-@_-"/>
  </numFmts>
  <fonts count="2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6">
    <xf numFmtId="0" fontId="0" fillId="0" borderId="0" xfId="0"/>
    <xf numFmtId="42" fontId="0" fillId="0" borderId="0" xfId="1" applyFont="1"/>
    <xf numFmtId="0" fontId="0" fillId="0" borderId="0" xfId="0" applyAlignment="1">
      <alignment wrapText="1"/>
    </xf>
    <xf numFmtId="42" fontId="0" fillId="0" borderId="0" xfId="1" applyFont="1" applyAlignment="1">
      <alignment wrapText="1"/>
    </xf>
    <xf numFmtId="164" fontId="0" fillId="0" borderId="0" xfId="1" applyNumberFormat="1" applyFont="1"/>
    <xf numFmtId="164" fontId="0" fillId="2" borderId="0" xfId="1" applyNumberFormat="1" applyFont="1" applyFill="1"/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A7F36-68B5-AD4A-A455-FF8F870E70BD}">
  <dimension ref="A1:F21"/>
  <sheetViews>
    <sheetView tabSelected="1" workbookViewId="0">
      <selection activeCell="D22" sqref="D22"/>
    </sheetView>
  </sheetViews>
  <sheetFormatPr baseColWidth="10" defaultRowHeight="15"/>
  <cols>
    <col min="1" max="1" width="32" bestFit="1" customWidth="1"/>
    <col min="2" max="2" width="15.109375" style="1" bestFit="1" customWidth="1"/>
    <col min="3" max="3" width="20.6640625" style="1" bestFit="1" customWidth="1"/>
    <col min="4" max="4" width="17.33203125" style="1" bestFit="1" customWidth="1"/>
    <col min="5" max="5" width="20.6640625" style="1" bestFit="1" customWidth="1"/>
    <col min="6" max="6" width="10.77734375" style="1"/>
  </cols>
  <sheetData>
    <row r="1" spans="1:5">
      <c r="B1" s="1" t="s">
        <v>6</v>
      </c>
      <c r="C1" s="1" t="s">
        <v>7</v>
      </c>
      <c r="D1" s="1" t="s">
        <v>8</v>
      </c>
      <c r="E1" s="1" t="s">
        <v>4</v>
      </c>
    </row>
    <row r="2" spans="1:5">
      <c r="A2" t="s">
        <v>0</v>
      </c>
      <c r="B2" s="4">
        <v>37815</v>
      </c>
      <c r="C2" s="4">
        <f>B2*19%</f>
        <v>7184.85</v>
      </c>
      <c r="D2" s="4">
        <f>B2+C2</f>
        <v>44999.85</v>
      </c>
      <c r="E2" s="4">
        <f>D2*94</f>
        <v>4229985.8999999994</v>
      </c>
    </row>
    <row r="3" spans="1:5">
      <c r="B3" s="4"/>
      <c r="C3" s="4" t="s">
        <v>5</v>
      </c>
      <c r="D3" s="4">
        <f>B2*94</f>
        <v>3554610</v>
      </c>
      <c r="E3" s="4"/>
    </row>
    <row r="4" spans="1:5">
      <c r="A4" t="s">
        <v>1</v>
      </c>
      <c r="B4" s="4">
        <v>3133839</v>
      </c>
      <c r="C4" s="4">
        <f>B4*19%</f>
        <v>595429.41</v>
      </c>
      <c r="D4" s="4">
        <f>B4+C4</f>
        <v>3729268.41</v>
      </c>
      <c r="E4" s="4">
        <f>D4*94</f>
        <v>350551230.54000002</v>
      </c>
    </row>
    <row r="5" spans="1:5">
      <c r="B5" s="4"/>
      <c r="C5" s="4" t="s">
        <v>5</v>
      </c>
      <c r="D5" s="4">
        <f>B4*94</f>
        <v>294580866</v>
      </c>
      <c r="E5" s="4"/>
    </row>
    <row r="6" spans="1:5">
      <c r="B6" s="4"/>
      <c r="C6" s="4"/>
      <c r="D6" s="4"/>
      <c r="E6" s="4"/>
    </row>
    <row r="7" spans="1:5">
      <c r="B7" s="4"/>
      <c r="C7" s="4" t="s">
        <v>2</v>
      </c>
      <c r="D7" s="4">
        <f>D3+D5</f>
        <v>298135476</v>
      </c>
      <c r="E7" s="4"/>
    </row>
    <row r="8" spans="1:5">
      <c r="B8" s="4"/>
      <c r="C8" s="4" t="s">
        <v>3</v>
      </c>
      <c r="D8" s="4">
        <f>D7*19%</f>
        <v>56645740.439999998</v>
      </c>
      <c r="E8" s="4"/>
    </row>
    <row r="9" spans="1:5">
      <c r="B9" s="4"/>
      <c r="C9" s="4" t="s">
        <v>4</v>
      </c>
      <c r="D9" s="4">
        <f>D7+D8</f>
        <v>354781216.44</v>
      </c>
      <c r="E9" s="4"/>
    </row>
    <row r="12" spans="1:5" ht="60">
      <c r="A12" s="2" t="s">
        <v>9</v>
      </c>
      <c r="B12" s="4">
        <v>2886770.19</v>
      </c>
      <c r="C12" s="4">
        <f>B12*94</f>
        <v>271356397.86000001</v>
      </c>
    </row>
    <row r="13" spans="1:5">
      <c r="A13" t="s">
        <v>10</v>
      </c>
      <c r="B13" s="4">
        <v>65971</v>
      </c>
      <c r="C13" s="4">
        <f>B13*94</f>
        <v>6201274</v>
      </c>
    </row>
    <row r="14" spans="1:5">
      <c r="A14" t="s">
        <v>11</v>
      </c>
      <c r="B14" s="4">
        <v>37815</v>
      </c>
      <c r="C14" s="4">
        <f t="shared" ref="C14" si="0">B14*94</f>
        <v>3554610</v>
      </c>
    </row>
    <row r="15" spans="1:5">
      <c r="A15" t="s">
        <v>12</v>
      </c>
      <c r="B15" s="4">
        <v>3547812.16</v>
      </c>
      <c r="C15" s="4">
        <f>B15*1</f>
        <v>3547812.16</v>
      </c>
    </row>
    <row r="16" spans="1:5">
      <c r="B16" s="1" t="s">
        <v>13</v>
      </c>
      <c r="C16" s="4">
        <f>C12+C13+C14+C15</f>
        <v>284660094.02000004</v>
      </c>
      <c r="D16" s="1">
        <f>C16-C15</f>
        <v>281112281.86000001</v>
      </c>
    </row>
    <row r="17" spans="2:5">
      <c r="B17" s="1" t="s">
        <v>14</v>
      </c>
      <c r="C17" s="4">
        <f>C16*19%</f>
        <v>54085417.863800012</v>
      </c>
    </row>
    <row r="18" spans="2:5" ht="30">
      <c r="B18" s="3" t="s">
        <v>15</v>
      </c>
      <c r="C18" s="5">
        <f>D16*2.5%</f>
        <v>7027807.0465000011</v>
      </c>
    </row>
    <row r="19" spans="2:5">
      <c r="B19" s="1" t="s">
        <v>16</v>
      </c>
      <c r="C19" s="5">
        <f>D16*1%</f>
        <v>2811122.8186000003</v>
      </c>
    </row>
    <row r="20" spans="2:5">
      <c r="B20" s="1" t="s">
        <v>17</v>
      </c>
      <c r="C20" s="4">
        <f>SUM(C16:C19)</f>
        <v>348584441.74890006</v>
      </c>
      <c r="D20" s="1">
        <f>D16+C17+C18+C19</f>
        <v>345036629.58890003</v>
      </c>
      <c r="E20" s="1">
        <f>D9-C20</f>
        <v>6196774.6910999417</v>
      </c>
    </row>
    <row r="21" spans="2:5">
      <c r="D21" s="1">
        <f>328906581.37-C20</f>
        <v>-19677860.378900051</v>
      </c>
      <c r="E21" s="1">
        <f>D9-328906581.37</f>
        <v>25874635.069999993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lorena marin montoya</dc:creator>
  <cp:lastModifiedBy>Diana Lorena Marin Montoya</cp:lastModifiedBy>
  <dcterms:created xsi:type="dcterms:W3CDTF">2024-11-01T01:29:18Z</dcterms:created>
  <dcterms:modified xsi:type="dcterms:W3CDTF">2024-11-01T15:24:56Z</dcterms:modified>
</cp:coreProperties>
</file>