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fuerzaaereacolombia.sharepoint.com/sites/SOTEC923/Shared Documents/General/Organizando/02 CONTRATOS/2024/OC. #-WORKSTATION/1.ETAPA PRECONTRACTUAL/1. ESTUDIO PREVIO/2. COTIZACIONES/"/>
    </mc:Choice>
  </mc:AlternateContent>
  <xr:revisionPtr revIDLastSave="303" documentId="11_56457D66A52C8A20E35EF77E680A0FD53688948D" xr6:coauthVersionLast="47" xr6:coauthVersionMax="47" xr10:uidLastSave="{5BC2256E-2F0C-4AE8-9871-E547F813076C}"/>
  <bookViews>
    <workbookView xWindow="-120" yWindow="-120" windowWidth="20730" windowHeight="11160" xr2:uid="{00000000-000D-0000-FFFF-FFFF00000000}"/>
  </bookViews>
  <sheets>
    <sheet name="EVALUAC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22" i="2"/>
  <c r="C21" i="2"/>
  <c r="J19" i="2"/>
  <c r="K19" i="2"/>
  <c r="L19" i="2"/>
  <c r="M19" i="2"/>
  <c r="N19" i="2"/>
  <c r="O19" i="2"/>
  <c r="P19" i="2"/>
  <c r="Q19" i="2"/>
  <c r="R19" i="2"/>
  <c r="S19" i="2"/>
  <c r="T19" i="2"/>
  <c r="U19" i="2"/>
  <c r="D19" i="2"/>
  <c r="E19" i="2"/>
  <c r="F19" i="2"/>
  <c r="G19" i="2"/>
  <c r="H19" i="2"/>
  <c r="I19" i="2"/>
  <c r="C19" i="2"/>
  <c r="D23" i="2" l="1"/>
  <c r="D21" i="2"/>
  <c r="D22" i="2"/>
</calcChain>
</file>

<file path=xl/sharedStrings.xml><?xml version="1.0" encoding="utf-8"?>
<sst xmlns="http://schemas.openxmlformats.org/spreadsheetml/2006/main" count="59" uniqueCount="57">
  <si>
    <t>ACCESORIO-38</t>
  </si>
  <si>
    <t>Monitores - Monitor de 23.8” 4K - Todas las zonas
ACCESORIOS - NA - NA - NA - NA - NA - NA - NA - NA - NA</t>
  </si>
  <si>
    <t>ACCESORIO-39</t>
  </si>
  <si>
    <t>Monitores - Monitor de 27” 4K - Todas las zonas
ACCESORIOS - NA - NA - NA - NA - NA - NA - NA - NA - NA</t>
  </si>
  <si>
    <t>ETP-WS-4</t>
  </si>
  <si>
    <t>ETP - 6000 -  8 NUCLEOS - BASICA -  GESTION Y ADMINISTRACION -  HDD + SSD -  1 TB 7200 RPM + 1 TB GB PCIE -  NO-ECC - 32 GB 2X16 - ZONA 1
ETP - 6000 - 8 NUCLEOS - BASICA - GESTION Y ADMINISTRACION - HDD + SSD - 1 TB 7200 RPM + 1 TB GB PCIE - NO-ECC - 32 GB 2X16 - ZONA 1</t>
  </si>
  <si>
    <t>ETP-WS-8</t>
  </si>
  <si>
    <t>ETP - 7000 -  12 NUCLEOS - INTERMEDIA -  GESTION Y ADMINISTRACION -  HDD + SSD -  1 TB 7200 RPM + 1 TB GB PCIE -  ECC - 64 GB 2X32 O 4X16 - ZONA 1
ETP - 7000 - 12 NUCLEOS - INTERMEDIA - GESTION Y ADMINISTRACION - HDD + SSD - 1 TB 7200 RPM + 1 TB GB PCIE - ECC - 64 GB 2X32 O 4X16 - ZONA 1</t>
  </si>
  <si>
    <t>ETP-WS-9</t>
  </si>
  <si>
    <t>ETP - 8000 -  16 NUCLEOS - AVANZADA -  GESTION Y ADMINISTRACION -  HDD + SSD -  2 TB 7200 RPM + 1TB PCIE -  ECC - 256 GB - ZONA 1
ETP - 8000 - 16 NUCLEOS - AVANZADA - GESTION Y ADMINISTRACION - HDD + SSD - 2 TB 7200 RPM + 1TB PCIE - ECC - 256 GB - ZONA 1</t>
  </si>
  <si>
    <t>ETP-WS-11</t>
  </si>
  <si>
    <t>ETP - 8000 -  64 NUCLEOS - AVANZADA -  GESTION Y ADMINISTRACION -  HDD + SSD -  2 TB 7200 RPM + 1TB PCIE -  ECC - 256 GB - ZONA 1
ETP - 8000 - 64 NUCLEOS - AVANZADA - GESTION Y ADMINISTRACION - HDD + SSD - 2 TB 7200 RPM + 1TB PCIE - ECC - 256 GB - ZONA 1</t>
  </si>
  <si>
    <t>COMPONENTE-WS-34</t>
  </si>
  <si>
    <t>COMPONENTE - TARJETA DE RED INALÁMBRICA PCI O PCIE 802.11 AX 2X2 -  NA - NA -  NA -  NA -  NA -  NA - NA - TODAS LAS ZONAS
COMPONENTE - TARJETA DE RED INALAMBRICA PCI O PCIE 802.11 AX 2X2 - NA - NA - NA - NA - NA - NA - NA - TODAS LAS ZONAS</t>
  </si>
  <si>
    <t>COMPONENTE-WS-35</t>
  </si>
  <si>
    <t>COMPONENTE - TARJETA GRÁFICA DE 24 GB - 4X -  NA - NA -  NA -  NA -  NA -  NA - NA - TODAS LAS ZONAS
COMPONENTE - TARJETA GRAFICA DE 24 GB - 4X - NA - NA - NA - NA - NA - NA - NA - TODAS LAS ZONAS</t>
  </si>
  <si>
    <t>COMPONENTE-WS-36</t>
  </si>
  <si>
    <t>COMPONENTE - TARJETA GRÁFICA DE 16 GB - 4X -  NA - NA -  NA -  NA -  NA -  NA - NA - TODAS LAS ZONAS
COMPONENTE - TARJETA GRAFICA DE 16 GB - 4X - NA - NA - NA - NA - NA - NA - NA - TODAS LAS ZONAS</t>
  </si>
  <si>
    <t>COMPONENTE-WS-37</t>
  </si>
  <si>
    <t>COMPONENTE - TARJETA GRÁFICA DE 8 GB - 4X  -  NA - NA -  NA -  NA -  NA -  NA - NA - TODAS LAS ZONAS
COMPONENTE - TARJETA GRAFICA DE 8 GB - 4X - NA - NA - NA - NA - NA - NA - NA - TODAS LAS ZONAS</t>
  </si>
  <si>
    <t>COMPONENTE-WS-41</t>
  </si>
  <si>
    <t>COMPONENTE - AMPLIACIÓN DE MEMORIA INTERNA A 256 GB -  NA - NA -  NA -  NA -  NA -  NA - NA - TODAS LAS ZONAS
COMPONENTE - AMPLIACION DE MEMORIA INTERNA A 256 GB - NA - NA - NA - NA - NA - NA - NA - TODAS LAS ZONAS</t>
  </si>
  <si>
    <t>COMPONENTE-WS-42</t>
  </si>
  <si>
    <t>COMPONENTE - CAMBIO DE TAMAÑO MONITOR A 23.8” -  NA - NA -  NA -  NA -  NA -  NA - NA - TODAS LAS ZONAS
COMPONENTE - CAMBIO DE TAMANO MONITOR A 23.8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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¢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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 - NA - NA - NA - NA - NA - NA - NA - TODAS LAS ZONAS</t>
  </si>
  <si>
    <t>COMPONENTE-WS-43</t>
  </si>
  <si>
    <t>COMPONENTE - CAMBIO DE TAMAÑO MONITOR A 27” -  NA - NA -  NA -  NA -  NA -  NA - NA - TODAS LAS ZONAS
COMPONENTE - CAMBIO DE TAMANO MONITOR A 27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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¢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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 - NA - NA - NA - NA - NA - NA - NA - TODAS LAS ZONAS</t>
  </si>
  <si>
    <t>COMPONENTE-WS-47</t>
  </si>
  <si>
    <t>COMPONENTE - CERTIFICACIÓN EPEAT GOLD -  NA - NA -  NA -  NA -  NA -  NA - NA - TODAS LAS ZONAS
COMPONENTE - CERTIFICACION EPEAT GOLD - NA - NA - NA - NA - NA - NA - NA - TODAS LAS ZONAS</t>
  </si>
  <si>
    <t>COMPONENTE-WS-50</t>
  </si>
  <si>
    <t>COMPONENTE - ENERGY STAR 8.X O SUPERIOR - CPU Y MONITOR (N/A CUANDO EL SISTEMA OPERATIVO ES LINUX) O CHINA CERTIFICATE FOR ENERGY CONSERVATION PRODUCT O ECODESIGN AND ENERGY LABELLING -  NA - NA -  NA -  NA -  NA -  NA - NA - TODAS LAS ZONAS
COMPONENTE - ENERGY STAR 8.X O SUPERIOR - CPU Y MONITOR (N/A CUANDO EL SISTEMA OPERATIVO ES LINUX) O CHINA CERTIFICATE FOR ENERGY CONSERVATION PRODUCT O ECODESIGN AND ENERGY LABELLING - NA - NA - NA - NA - NA - NA - NA - TODAS LAS ZONAS</t>
  </si>
  <si>
    <t>COMPONENTE-WS-66</t>
  </si>
  <si>
    <t>COMPONENTE - SISTEMA OPERATIVO WINDOWS 11 PRO – DOWNGRADE WINDOWS 10 PRO -  NA - NA -  NA -  NA -  NA -  NA - NA - TODAS LAS ZONAS
COMPONENTE - SISTEMA OPERATIVO WINDOWS 11 PRO 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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¢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ÃÂÃÂÃÂÃÂÃÂÃÂÃÂÃÂÃÂÃÂÃÂÃÂÃÂÃÂÃÂÃÂÃÂÃÂÃÂÃÂÃÂÃÂÃÂÃÂÃÂÃÂÃÂÃÂÃÂÃÂÃÂÃÂÃÂÃÂÃÂÃÂÃÂÃÂÃÂÃÂÃÂÃÂÃÂÃÂÃÂÃÂÃÂÃÂÃÂÃÂÃÂÃÂÃÂÃÂÃÂÃÂÃÂÃÂÃÂÃÂÃÂÃÂÃÂÃÂÃÂÃÂÃÂÃÂÃÂÃÂÃÂÃÂÃÂÃÂÃÂÃÂÃÂÃÂÃÂÃÂÃÂÃÂÃÂÃÂÃÂÃÂÃÂÃÂÃÂÃÂÃÂÃÂÃÂÃÂÃÂÃÂÃÂÃÂÃÂÃÂÃÂÃÂÃÂÃÂÃÂÃÂÃÂÃÂÃÂÃÂÃÂÃÂÃÂÃÂÃÂÃÂÃÂÃÂÃÂÃÂÃÂÃÂÃÂÃÂÃÂÃÂÃÂÃÂ DOWNGRADE WINDOWS 10 PRO - NA - NA - NA - NA - NA - NA - NA - TODAS LAS ZONAS</t>
  </si>
  <si>
    <t>Referencia producto</t>
  </si>
  <si>
    <t>Descripción</t>
  </si>
  <si>
    <t>Total</t>
  </si>
  <si>
    <t>1. COMSISTELCO SAS</t>
  </si>
  <si>
    <t>2. UNIPLES SAS</t>
  </si>
  <si>
    <t>3. P&amp;P SYSTEMS COLOMBIA SAS</t>
  </si>
  <si>
    <t>4. NEX COMPUTER SAS</t>
  </si>
  <si>
    <t>5. REDCOMPUTO LTDA</t>
  </si>
  <si>
    <t>6. SUMIMAS SAS</t>
  </si>
  <si>
    <t>7. NUEVA ERA SOLUCIONES SAS</t>
  </si>
  <si>
    <t>8. SISTETRONICS SAS</t>
  </si>
  <si>
    <t>9. KEY MARKET SAS</t>
  </si>
  <si>
    <t>10. COLSOF SAS</t>
  </si>
  <si>
    <t>11. PORTATIL SAS</t>
  </si>
  <si>
    <t>12. XOREX DE COLOMBIA SAS</t>
  </si>
  <si>
    <t>13. UT. SC AM CCE 2021</t>
  </si>
  <si>
    <t>14. HARDWARE ASESORIAS SOFTWARE LTDA</t>
  </si>
  <si>
    <t>15. PEAR SOLUTIONS SAS</t>
  </si>
  <si>
    <t>16. LINALCA INFORMATICA SAS</t>
  </si>
  <si>
    <t>17. GREEN SERVICES AND SOLUTIONS SAS</t>
  </si>
  <si>
    <t>18. VASQUEZ CARO Y CIA SAS</t>
  </si>
  <si>
    <t>19. ALLBREAKER SAS</t>
  </si>
  <si>
    <t>PRIMER OFERTA</t>
  </si>
  <si>
    <t>SEGUNDA OFERTA</t>
  </si>
  <si>
    <t>TERCER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</si>
</sst>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0" fillId="2" borderId="3" xfId="0" applyFill="1" applyBorder="1"/>
    <xf numFmtId="44" fontId="0" fillId="2" borderId="1" xfId="1" applyFont="1" applyFill="1" applyBorder="1"/>
    <xf numFmtId="44" fontId="2" fillId="2" borderId="8" xfId="0" applyNumberFormat="1" applyFont="1" applyFill="1" applyBorder="1"/>
    <xf numFmtId="0" fontId="0" fillId="2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3" borderId="3" xfId="0" applyFill="1" applyBorder="1"/>
    <xf numFmtId="44" fontId="0" fillId="3" borderId="1" xfId="1" applyFont="1" applyFill="1" applyBorder="1"/>
    <xf numFmtId="44" fontId="2" fillId="3" borderId="8" xfId="0" applyNumberFormat="1" applyFont="1" applyFill="1" applyBorder="1"/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0" borderId="1" xfId="1" applyFont="1" applyFill="1" applyBorder="1"/>
    <xf numFmtId="44" fontId="2" fillId="0" borderId="8" xfId="0" applyNumberFormat="1" applyFont="1" applyBorder="1"/>
    <xf numFmtId="0" fontId="0" fillId="4" borderId="3" xfId="0" applyFill="1" applyBorder="1"/>
    <xf numFmtId="44" fontId="0" fillId="4" borderId="1" xfId="1" applyFont="1" applyFill="1" applyBorder="1"/>
    <xf numFmtId="44" fontId="2" fillId="4" borderId="8" xfId="0" applyNumberFormat="1" applyFont="1" applyFill="1" applyBorder="1"/>
    <xf numFmtId="0" fontId="0" fillId="5" borderId="1" xfId="0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0" fontId="0" fillId="5" borderId="3" xfId="0" applyFill="1" applyBorder="1"/>
    <xf numFmtId="44" fontId="0" fillId="5" borderId="1" xfId="1" applyFont="1" applyFill="1" applyBorder="1"/>
    <xf numFmtId="44" fontId="2" fillId="5" borderId="8" xfId="0" applyNumberFormat="1" applyFont="1" applyFill="1" applyBorder="1"/>
    <xf numFmtId="44" fontId="0" fillId="0" borderId="6" xfId="1" applyFont="1" applyFill="1" applyBorder="1"/>
  </cellXfs>
  <cellStyles count="2">
    <cellStyle name="Moneda" xfId="1" builtinId="4"/>
    <cellStyle name="Normal" xfId="0" builtinId="0"/>
  </cellStyles>
  <dxfs count="25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759474-AE58-43B1-91A0-F2270DA051E5}" name="Tabla2" displayName="Tabla2" ref="A1:U19" totalsRowShown="0" headerRowDxfId="24" headerRowBorderDxfId="23" tableBorderDxfId="22" totalsRowBorderDxfId="21">
  <autoFilter ref="A1:U19" xr:uid="{C8759474-AE58-43B1-91A0-F2270DA051E5}"/>
  <tableColumns count="21">
    <tableColumn id="1" xr3:uid="{6B11245A-E09E-4DD6-BEB1-4DF323CBF550}" name="Referencia producto" dataDxfId="20"/>
    <tableColumn id="2" xr3:uid="{37C68886-8B95-48D2-B764-8F0980E3E776}" name="Descripción" dataDxfId="19"/>
    <tableColumn id="3" xr3:uid="{86BC9CAB-7FC8-430A-AE25-9894D6E71F3D}" name="1. COMSISTELCO SAS" dataDxfId="18" dataCellStyle="Moneda"/>
    <tableColumn id="4" xr3:uid="{4DA32D74-F9ED-4585-A5F1-8AF6B3E2BB21}" name="2. UNIPLES SAS" dataDxfId="17" dataCellStyle="Moneda"/>
    <tableColumn id="5" xr3:uid="{4AE2D34E-8382-41C8-973D-774C4D7F339D}" name="3. P&amp;P SYSTEMS COLOMBIA SAS" dataDxfId="16" dataCellStyle="Moneda"/>
    <tableColumn id="6" xr3:uid="{E235CD7E-5DDB-4ED4-98BE-847636BAB5D4}" name="4. NEX COMPUTER SAS" dataDxfId="15" dataCellStyle="Moneda"/>
    <tableColumn id="7" xr3:uid="{72480747-F3BD-45AD-A370-D919CFE27EF0}" name="5. REDCOMPUTO LTDA" dataDxfId="14" dataCellStyle="Moneda"/>
    <tableColumn id="8" xr3:uid="{4D3AA2FC-B9B1-47D0-B312-40C98B1400BE}" name="6. SUMIMAS SAS" dataDxfId="13" dataCellStyle="Moneda"/>
    <tableColumn id="9" xr3:uid="{CAA164A9-A88D-4A99-855A-17629EE0948E}" name="7. NUEVA ERA SOLUCIONES SAS" dataDxfId="12" dataCellStyle="Moneda"/>
    <tableColumn id="10" xr3:uid="{0C1AC1FC-0EDB-4657-B412-CDD3CD5FE6B1}" name="8. SISTETRONICS SAS" dataDxfId="11" dataCellStyle="Moneda"/>
    <tableColumn id="11" xr3:uid="{B3AA030B-751B-4385-80EE-F03443DE9EEB}" name="9. KEY MARKET SAS" dataDxfId="10" dataCellStyle="Moneda"/>
    <tableColumn id="12" xr3:uid="{0A9DA54F-2878-496E-88A0-0254641555F2}" name="10. COLSOF SAS" dataDxfId="9" dataCellStyle="Moneda"/>
    <tableColumn id="13" xr3:uid="{9CD7E37C-ABE3-4344-89EF-75386FEC4C33}" name="11. PORTATIL SAS" dataDxfId="8" dataCellStyle="Moneda"/>
    <tableColumn id="14" xr3:uid="{79F2132C-E934-4524-9423-D942EB95AED6}" name="12. XOREX DE COLOMBIA SAS" dataDxfId="7" dataCellStyle="Moneda"/>
    <tableColumn id="15" xr3:uid="{6E2D44DD-2E3A-4EC6-A8D0-3B08807A2211}" name="13. UT. SC AM CCE 2021" dataDxfId="6" dataCellStyle="Moneda"/>
    <tableColumn id="16" xr3:uid="{1B67354F-C368-41B7-A24D-DFCFBD3C9BDE}" name="14. HARDWARE ASESORIAS SOFTWARE LTDA" dataDxfId="5"/>
    <tableColumn id="17" xr3:uid="{208700D8-AB51-4096-B0E4-A375BE87113D}" name="15. PEAR SOLUTIONS SAS" dataDxfId="4"/>
    <tableColumn id="18" xr3:uid="{D2F4C4C8-4362-47C8-8D9E-C32CF38710C6}" name="16. LINALCA INFORMATICA SAS" dataDxfId="3"/>
    <tableColumn id="19" xr3:uid="{E417E15E-2725-4CFC-AEDF-45613E9571D3}" name="17. GREEN SERVICES AND SOLUTIONS SAS" dataDxfId="2"/>
    <tableColumn id="20" xr3:uid="{8C2F3B06-1BF4-4CBE-B18B-2E6D7B102313}" name="18. VASQUEZ CARO Y CIA SAS" dataDxfId="1"/>
    <tableColumn id="21" xr3:uid="{86F371C2-ECAF-4903-8ED8-3B25F0997044}" name="19. ALLBREAKER S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D163-8992-4F9C-B348-9E4A3E9EE0A7}">
  <dimension ref="A1:U23"/>
  <sheetViews>
    <sheetView tabSelected="1" topLeftCell="A2"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28.28515625" customWidth="1"/>
    <col min="4" max="4" width="16.28515625" customWidth="1"/>
    <col min="5" max="5" width="31.28515625" customWidth="1"/>
    <col min="6" max="6" width="23" customWidth="1"/>
    <col min="7" max="7" width="22.85546875" customWidth="1"/>
    <col min="8" max="8" width="17.85546875" customWidth="1"/>
    <col min="9" max="9" width="30.85546875" customWidth="1"/>
    <col min="10" max="10" width="21.140625" customWidth="1"/>
    <col min="11" max="11" width="20" customWidth="1"/>
    <col min="12" max="12" width="16.7109375" customWidth="1"/>
    <col min="13" max="13" width="18.28515625" customWidth="1"/>
    <col min="14" max="14" width="28.5703125" customWidth="1"/>
    <col min="15" max="15" width="23.42578125" customWidth="1"/>
    <col min="16" max="16" width="41.85546875" customWidth="1"/>
    <col min="17" max="17" width="25" customWidth="1"/>
    <col min="18" max="18" width="30.42578125" customWidth="1"/>
    <col min="19" max="19" width="39.42578125" customWidth="1"/>
    <col min="20" max="20" width="28.7109375" customWidth="1"/>
    <col min="21" max="21" width="20.7109375" customWidth="1"/>
  </cols>
  <sheetData>
    <row r="1" spans="1:21" x14ac:dyDescent="0.25">
      <c r="A1" s="1" t="s">
        <v>32</v>
      </c>
      <c r="B1" s="2" t="s">
        <v>33</v>
      </c>
      <c r="C1" s="2" t="s">
        <v>35</v>
      </c>
      <c r="D1" s="2" t="s">
        <v>36</v>
      </c>
      <c r="E1" s="21" t="s">
        <v>37</v>
      </c>
      <c r="F1" s="14" t="s">
        <v>38</v>
      </c>
      <c r="G1" s="21" t="s">
        <v>39</v>
      </c>
      <c r="H1" s="2" t="s">
        <v>40</v>
      </c>
      <c r="I1" s="21" t="s">
        <v>41</v>
      </c>
      <c r="J1" s="26" t="s">
        <v>42</v>
      </c>
      <c r="K1" s="2" t="s">
        <v>43</v>
      </c>
      <c r="L1" s="9" t="s">
        <v>44</v>
      </c>
      <c r="M1" s="2" t="s">
        <v>45</v>
      </c>
      <c r="N1" s="2" t="s">
        <v>46</v>
      </c>
      <c r="O1" s="2" t="s">
        <v>47</v>
      </c>
      <c r="P1" s="2" t="s">
        <v>48</v>
      </c>
      <c r="Q1" s="2" t="s">
        <v>49</v>
      </c>
      <c r="R1" s="2" t="s">
        <v>50</v>
      </c>
      <c r="S1" s="2" t="s">
        <v>51</v>
      </c>
      <c r="T1" s="2" t="s">
        <v>52</v>
      </c>
      <c r="U1" s="3" t="s">
        <v>53</v>
      </c>
    </row>
    <row r="2" spans="1:21" x14ac:dyDescent="0.25">
      <c r="A2" s="4" t="s">
        <v>0</v>
      </c>
      <c r="B2" s="5" t="s">
        <v>1</v>
      </c>
      <c r="C2" s="19">
        <v>9877272</v>
      </c>
      <c r="D2" s="19">
        <v>15989560.32</v>
      </c>
      <c r="E2" s="22">
        <v>11434394.879999999</v>
      </c>
      <c r="F2" s="15">
        <v>5833400.6399999997</v>
      </c>
      <c r="G2" s="22">
        <v>9528662.3999999985</v>
      </c>
      <c r="H2" s="19">
        <v>20963057.280000001</v>
      </c>
      <c r="I2" s="22">
        <v>26587292.160000004</v>
      </c>
      <c r="J2" s="27">
        <v>12045270</v>
      </c>
      <c r="K2" s="19">
        <v>8835161.7000000011</v>
      </c>
      <c r="L2" s="10">
        <v>12000000</v>
      </c>
      <c r="M2" s="19">
        <v>4764331.1999999993</v>
      </c>
      <c r="N2" s="19">
        <v>14014105.919999998</v>
      </c>
      <c r="O2" s="19">
        <v>22775827.200000003</v>
      </c>
      <c r="P2" s="19">
        <v>4578406.08</v>
      </c>
      <c r="Q2" s="19">
        <v>9551903.040000001</v>
      </c>
      <c r="R2" s="19">
        <v>4759566.8399999989</v>
      </c>
      <c r="S2" s="19">
        <v>3403914</v>
      </c>
      <c r="T2" s="19">
        <v>15176137.919999998</v>
      </c>
      <c r="U2" s="29">
        <v>19057324.799999997</v>
      </c>
    </row>
    <row r="3" spans="1:21" x14ac:dyDescent="0.25">
      <c r="A3" s="4" t="s">
        <v>2</v>
      </c>
      <c r="B3" s="5" t="s">
        <v>3</v>
      </c>
      <c r="C3" s="19">
        <v>6739785.6000000006</v>
      </c>
      <c r="D3" s="19">
        <v>11050924.32</v>
      </c>
      <c r="E3" s="22">
        <v>10156159.68</v>
      </c>
      <c r="F3" s="15">
        <v>3172347.3600000003</v>
      </c>
      <c r="G3" s="22">
        <v>5972844.4799999995</v>
      </c>
      <c r="H3" s="19">
        <v>12224576.640000001</v>
      </c>
      <c r="I3" s="22">
        <v>13502811.84</v>
      </c>
      <c r="J3" s="27">
        <v>6022635</v>
      </c>
      <c r="K3" s="19">
        <v>4417580.8500000006</v>
      </c>
      <c r="L3" s="10">
        <v>6000000</v>
      </c>
      <c r="M3" s="19">
        <v>8575796.1600000001</v>
      </c>
      <c r="N3" s="19">
        <v>12061892.16</v>
      </c>
      <c r="O3" s="19">
        <v>21172223.039999999</v>
      </c>
      <c r="P3" s="19">
        <v>3044523.84</v>
      </c>
      <c r="Q3" s="19">
        <v>5984464.8000000007</v>
      </c>
      <c r="R3" s="19">
        <v>11167569.09</v>
      </c>
      <c r="S3" s="19">
        <v>3335742.0000000005</v>
      </c>
      <c r="T3" s="19">
        <v>8680379.040000001</v>
      </c>
      <c r="U3" s="29">
        <v>12061892.16</v>
      </c>
    </row>
    <row r="4" spans="1:21" x14ac:dyDescent="0.25">
      <c r="A4" s="4" t="s">
        <v>4</v>
      </c>
      <c r="B4" s="5" t="s">
        <v>5</v>
      </c>
      <c r="C4" s="19">
        <v>104900502.08</v>
      </c>
      <c r="D4" s="19">
        <v>79463621.599999994</v>
      </c>
      <c r="E4" s="22">
        <v>73157661.280000001</v>
      </c>
      <c r="F4" s="15">
        <v>83639189.920000002</v>
      </c>
      <c r="G4" s="22">
        <v>75330661.120000005</v>
      </c>
      <c r="H4" s="19">
        <v>89178209.120000005</v>
      </c>
      <c r="I4" s="22">
        <v>90413836.479999989</v>
      </c>
      <c r="J4" s="27">
        <v>67782528</v>
      </c>
      <c r="K4" s="19">
        <v>75330661.120000005</v>
      </c>
      <c r="L4" s="10">
        <v>66000000</v>
      </c>
      <c r="M4" s="19">
        <v>86451307.359999999</v>
      </c>
      <c r="N4" s="19">
        <v>85258287.840000004</v>
      </c>
      <c r="O4" s="19">
        <v>89817326.719999999</v>
      </c>
      <c r="P4" s="19">
        <v>89306032.640000001</v>
      </c>
      <c r="Q4" s="19">
        <v>87346072</v>
      </c>
      <c r="R4" s="19">
        <v>77724113.939999998</v>
      </c>
      <c r="S4" s="19">
        <v>76566288.479999989</v>
      </c>
      <c r="T4" s="19">
        <v>83468758.560000002</v>
      </c>
      <c r="U4" s="29">
        <v>97529345.760000005</v>
      </c>
    </row>
    <row r="5" spans="1:21" x14ac:dyDescent="0.25">
      <c r="A5" s="4" t="s">
        <v>6</v>
      </c>
      <c r="B5" s="5" t="s">
        <v>7</v>
      </c>
      <c r="C5" s="19">
        <v>32645352.32</v>
      </c>
      <c r="D5" s="19">
        <v>27912008.640000001</v>
      </c>
      <c r="E5" s="22">
        <v>25688654.079999998</v>
      </c>
      <c r="F5" s="15">
        <v>29399409.600000001</v>
      </c>
      <c r="G5" s="22">
        <v>29376168.960000001</v>
      </c>
      <c r="H5" s="19">
        <v>31003013.760000002</v>
      </c>
      <c r="I5" s="22">
        <v>28136668.16</v>
      </c>
      <c r="J5" s="27">
        <v>26432676</v>
      </c>
      <c r="K5" s="19">
        <v>29376168.960000001</v>
      </c>
      <c r="L5" s="10">
        <v>27000000</v>
      </c>
      <c r="M5" s="19">
        <v>30398757.120000001</v>
      </c>
      <c r="N5" s="19">
        <v>29259965.760000002</v>
      </c>
      <c r="O5" s="19">
        <v>27950743.039999999</v>
      </c>
      <c r="P5" s="19">
        <v>31855170.559999999</v>
      </c>
      <c r="Q5" s="19">
        <v>27083092.48</v>
      </c>
      <c r="R5" s="19">
        <v>27218531.18</v>
      </c>
      <c r="S5" s="19">
        <v>29856475.52</v>
      </c>
      <c r="T5" s="19">
        <v>25983035.52</v>
      </c>
      <c r="U5" s="29">
        <v>30367769.600000001</v>
      </c>
    </row>
    <row r="6" spans="1:21" x14ac:dyDescent="0.25">
      <c r="A6" s="4" t="s">
        <v>8</v>
      </c>
      <c r="B6" s="5" t="s">
        <v>9</v>
      </c>
      <c r="C6" s="19">
        <v>221498792.96000001</v>
      </c>
      <c r="D6" s="19">
        <v>182888343.03999999</v>
      </c>
      <c r="E6" s="22">
        <v>168262233.59999999</v>
      </c>
      <c r="F6" s="15">
        <v>191905711.36000001</v>
      </c>
      <c r="G6" s="22">
        <v>187784371.19999999</v>
      </c>
      <c r="H6" s="19">
        <v>201387892.47999999</v>
      </c>
      <c r="I6" s="22">
        <v>190945098.24000001</v>
      </c>
      <c r="J6" s="27">
        <v>168968376</v>
      </c>
      <c r="K6" s="19">
        <v>187784371.19999999</v>
      </c>
      <c r="L6" s="10">
        <v>176000000</v>
      </c>
      <c r="M6" s="19">
        <v>198382103.03999999</v>
      </c>
      <c r="N6" s="19">
        <v>189829547.52000001</v>
      </c>
      <c r="O6" s="19">
        <v>189674609.91999999</v>
      </c>
      <c r="P6" s="19">
        <v>202503443.19999999</v>
      </c>
      <c r="Q6" s="19">
        <v>183322168.31999999</v>
      </c>
      <c r="R6" s="19">
        <v>178123887.92000002</v>
      </c>
      <c r="S6" s="19">
        <v>190852135.68000001</v>
      </c>
      <c r="T6" s="19">
        <v>176288001.28</v>
      </c>
      <c r="U6" s="29">
        <v>206036020.47999999</v>
      </c>
    </row>
    <row r="7" spans="1:21" x14ac:dyDescent="0.25">
      <c r="A7" s="4" t="s">
        <v>10</v>
      </c>
      <c r="B7" s="5" t="s">
        <v>11</v>
      </c>
      <c r="C7" s="19">
        <v>61057034.719999999</v>
      </c>
      <c r="D7" s="19">
        <v>44893169.600000001</v>
      </c>
      <c r="E7" s="22">
        <v>41306364.159999996</v>
      </c>
      <c r="F7" s="15">
        <v>40767956</v>
      </c>
      <c r="G7" s="22">
        <v>52953798.240000002</v>
      </c>
      <c r="H7" s="19">
        <v>45079094.719999999</v>
      </c>
      <c r="I7" s="22">
        <v>52636176.159999996</v>
      </c>
      <c r="J7" s="27">
        <v>48191537</v>
      </c>
      <c r="K7" s="19">
        <v>53558054.880000003</v>
      </c>
      <c r="L7" s="10">
        <v>47340000</v>
      </c>
      <c r="M7" s="19">
        <v>49657500.799999997</v>
      </c>
      <c r="N7" s="19">
        <v>46252747.039999999</v>
      </c>
      <c r="O7" s="19">
        <v>52279819.68</v>
      </c>
      <c r="P7" s="19">
        <v>48565190.719999999</v>
      </c>
      <c r="Q7" s="19">
        <v>50443809.119999997</v>
      </c>
      <c r="R7" s="19">
        <v>43687406.460000001</v>
      </c>
      <c r="S7" s="19">
        <v>40214054.079999998</v>
      </c>
      <c r="T7" s="19">
        <v>48592304.799999997</v>
      </c>
      <c r="U7" s="29">
        <v>56792377.280000001</v>
      </c>
    </row>
    <row r="8" spans="1:21" x14ac:dyDescent="0.25">
      <c r="A8" s="4" t="s">
        <v>10</v>
      </c>
      <c r="B8" s="5" t="s">
        <v>11</v>
      </c>
      <c r="C8" s="19">
        <v>61057034.719999999</v>
      </c>
      <c r="D8" s="19">
        <v>44893169.600000001</v>
      </c>
      <c r="E8" s="22">
        <v>41306364.159999996</v>
      </c>
      <c r="F8" s="15">
        <v>40767956</v>
      </c>
      <c r="G8" s="22">
        <v>52953798.240000002</v>
      </c>
      <c r="H8" s="19">
        <v>45079094.719999999</v>
      </c>
      <c r="I8" s="22">
        <v>52636176.159999996</v>
      </c>
      <c r="J8" s="27">
        <v>48191537.780000001</v>
      </c>
      <c r="K8" s="19">
        <v>53558054.880000003</v>
      </c>
      <c r="L8" s="10">
        <v>47340000</v>
      </c>
      <c r="M8" s="19">
        <v>49657500.799999997</v>
      </c>
      <c r="N8" s="19">
        <v>46252747.039999999</v>
      </c>
      <c r="O8" s="19">
        <v>52279819.68</v>
      </c>
      <c r="P8" s="19">
        <v>48565190.719999999</v>
      </c>
      <c r="Q8" s="19">
        <v>50443809.119999997</v>
      </c>
      <c r="R8" s="19">
        <v>43687406.460000001</v>
      </c>
      <c r="S8" s="19">
        <v>40214054.079999998</v>
      </c>
      <c r="T8" s="19">
        <v>48592304.799999997</v>
      </c>
      <c r="U8" s="29">
        <v>56792377.280000001</v>
      </c>
    </row>
    <row r="9" spans="1:21" x14ac:dyDescent="0.25">
      <c r="A9" s="4" t="s">
        <v>12</v>
      </c>
      <c r="B9" s="5" t="s">
        <v>13</v>
      </c>
      <c r="C9" s="19">
        <v>4899901.6000000006</v>
      </c>
      <c r="D9" s="19">
        <v>2850851.84</v>
      </c>
      <c r="E9" s="22">
        <v>4009010.4</v>
      </c>
      <c r="F9" s="15">
        <v>3741743.04</v>
      </c>
      <c r="G9" s="22">
        <v>2672673.6</v>
      </c>
      <c r="H9" s="19">
        <v>4009010.4</v>
      </c>
      <c r="I9" s="22">
        <v>4098099.5199999996</v>
      </c>
      <c r="J9" s="27">
        <v>2404857</v>
      </c>
      <c r="K9" s="19">
        <v>2672673.6</v>
      </c>
      <c r="L9" s="10">
        <v>2300000</v>
      </c>
      <c r="M9" s="19">
        <v>4098099.5199999996</v>
      </c>
      <c r="N9" s="19">
        <v>3474475.68</v>
      </c>
      <c r="O9" s="19">
        <v>1781782.4000000001</v>
      </c>
      <c r="P9" s="19">
        <v>2939940.96</v>
      </c>
      <c r="Q9" s="19">
        <v>3919921.28</v>
      </c>
      <c r="R9" s="19">
        <v>3293001.08</v>
      </c>
      <c r="S9" s="19">
        <v>2672673.6</v>
      </c>
      <c r="T9" s="19">
        <v>4009010.4</v>
      </c>
      <c r="U9" s="29">
        <v>4632634.24</v>
      </c>
    </row>
    <row r="10" spans="1:21" x14ac:dyDescent="0.25">
      <c r="A10" s="4" t="s">
        <v>14</v>
      </c>
      <c r="B10" s="5" t="s">
        <v>15</v>
      </c>
      <c r="C10" s="19">
        <v>42937082.400000006</v>
      </c>
      <c r="D10" s="19">
        <v>27272891.039999999</v>
      </c>
      <c r="E10" s="22">
        <v>33361938.719999999</v>
      </c>
      <c r="F10" s="15">
        <v>26668634.400000002</v>
      </c>
      <c r="G10" s="22">
        <v>25564704</v>
      </c>
      <c r="H10" s="19">
        <v>34895820.960000001</v>
      </c>
      <c r="I10" s="22">
        <v>40915146.719999999</v>
      </c>
      <c r="J10" s="27">
        <v>23003118</v>
      </c>
      <c r="K10" s="19">
        <v>25564704</v>
      </c>
      <c r="L10" s="10">
        <v>30480000</v>
      </c>
      <c r="M10" s="19">
        <v>38602703.039999999</v>
      </c>
      <c r="N10" s="19">
        <v>32176666.079999998</v>
      </c>
      <c r="O10" s="19">
        <v>32385831.839999996</v>
      </c>
      <c r="P10" s="19">
        <v>32106944.160000004</v>
      </c>
      <c r="Q10" s="19">
        <v>38532981.119999997</v>
      </c>
      <c r="R10" s="19">
        <v>30449619.27</v>
      </c>
      <c r="S10" s="19">
        <v>25983035.52</v>
      </c>
      <c r="T10" s="19">
        <v>39148858.079999998</v>
      </c>
      <c r="U10" s="29">
        <v>42379307.039999999</v>
      </c>
    </row>
    <row r="11" spans="1:21" x14ac:dyDescent="0.25">
      <c r="A11" s="4" t="s">
        <v>16</v>
      </c>
      <c r="B11" s="5" t="s">
        <v>17</v>
      </c>
      <c r="C11" s="19">
        <v>57520584</v>
      </c>
      <c r="D11" s="19">
        <v>45877023.359999999</v>
      </c>
      <c r="E11" s="22">
        <v>44726611.679999992</v>
      </c>
      <c r="F11" s="15">
        <v>53337268.800000004</v>
      </c>
      <c r="G11" s="22">
        <v>72650240.640000001</v>
      </c>
      <c r="H11" s="19">
        <v>46818269.280000001</v>
      </c>
      <c r="I11" s="22">
        <v>54871151.039999999</v>
      </c>
      <c r="J11" s="27">
        <v>65370681</v>
      </c>
      <c r="K11" s="19">
        <v>43590144.420000002</v>
      </c>
      <c r="L11" s="10">
        <v>40770000.000000007</v>
      </c>
      <c r="M11" s="19">
        <v>51768525.600000001</v>
      </c>
      <c r="N11" s="19">
        <v>56649060</v>
      </c>
      <c r="O11" s="19">
        <v>54487680.479999997</v>
      </c>
      <c r="P11" s="19">
        <v>69024700.799999997</v>
      </c>
      <c r="Q11" s="19">
        <v>51698803.679999992</v>
      </c>
      <c r="R11" s="19">
        <v>53632192.5</v>
      </c>
      <c r="S11" s="19">
        <v>73835513.280000001</v>
      </c>
      <c r="T11" s="19">
        <v>52535466.719999999</v>
      </c>
      <c r="U11" s="29">
        <v>61599316.320000008</v>
      </c>
    </row>
    <row r="12" spans="1:21" x14ac:dyDescent="0.25">
      <c r="A12" s="4" t="s">
        <v>18</v>
      </c>
      <c r="B12" s="5" t="s">
        <v>19</v>
      </c>
      <c r="C12" s="19">
        <v>26970762.719999999</v>
      </c>
      <c r="D12" s="19">
        <v>18150939.84</v>
      </c>
      <c r="E12" s="22">
        <v>26544684.32</v>
      </c>
      <c r="F12" s="15">
        <v>18875273.119999997</v>
      </c>
      <c r="G12" s="22">
        <v>17043136</v>
      </c>
      <c r="H12" s="19">
        <v>48189467.039999999</v>
      </c>
      <c r="I12" s="22">
        <v>56412780.159999996</v>
      </c>
      <c r="J12" s="27">
        <v>15335408</v>
      </c>
      <c r="K12" s="19">
        <v>17043136</v>
      </c>
      <c r="L12" s="10">
        <v>19130100</v>
      </c>
      <c r="M12" s="19">
        <v>53259800</v>
      </c>
      <c r="N12" s="19">
        <v>29527233.119999997</v>
      </c>
      <c r="O12" s="19">
        <v>21559567.039999999</v>
      </c>
      <c r="P12" s="19">
        <v>44312153.600000001</v>
      </c>
      <c r="Q12" s="19">
        <v>53174584.32</v>
      </c>
      <c r="R12" s="19">
        <v>27922792.260000002</v>
      </c>
      <c r="S12" s="19">
        <v>17256175.199999999</v>
      </c>
      <c r="T12" s="19">
        <v>54069348.960000001</v>
      </c>
      <c r="U12" s="29">
        <v>63357858.080000006</v>
      </c>
    </row>
    <row r="13" spans="1:21" x14ac:dyDescent="0.25">
      <c r="A13" s="4" t="s">
        <v>20</v>
      </c>
      <c r="B13" s="5" t="s">
        <v>21</v>
      </c>
      <c r="C13" s="19">
        <v>3001916</v>
      </c>
      <c r="D13" s="19">
        <v>9183926.2400000002</v>
      </c>
      <c r="E13" s="22">
        <v>8761721.2799999993</v>
      </c>
      <c r="F13" s="15">
        <v>8509947.6799999997</v>
      </c>
      <c r="G13" s="22">
        <v>8606783.6799999997</v>
      </c>
      <c r="H13" s="19">
        <v>9524788.9600000009</v>
      </c>
      <c r="I13" s="22">
        <v>2537103.2000000002</v>
      </c>
      <c r="J13" s="27">
        <v>7744383</v>
      </c>
      <c r="K13" s="19">
        <v>8606783.6799999997</v>
      </c>
      <c r="L13" s="10">
        <v>8760000</v>
      </c>
      <c r="M13" s="19">
        <v>9846284.4800000004</v>
      </c>
      <c r="N13" s="19">
        <v>7014799.8399999999</v>
      </c>
      <c r="O13" s="19">
        <v>5926363.2000000002</v>
      </c>
      <c r="P13" s="19">
        <v>8761721.2799999993</v>
      </c>
      <c r="Q13" s="19">
        <v>2389912.48</v>
      </c>
      <c r="R13" s="19">
        <v>6636306.6499999994</v>
      </c>
      <c r="S13" s="19">
        <v>8746227.5199999996</v>
      </c>
      <c r="T13" s="19">
        <v>2428646.88</v>
      </c>
      <c r="U13" s="29">
        <v>2846978.4</v>
      </c>
    </row>
    <row r="14" spans="1:21" x14ac:dyDescent="0.25">
      <c r="A14" s="4" t="s">
        <v>22</v>
      </c>
      <c r="B14" s="5" t="s">
        <v>23</v>
      </c>
      <c r="C14" s="19">
        <v>2943814.4</v>
      </c>
      <c r="D14" s="19">
        <v>1162032</v>
      </c>
      <c r="E14" s="22">
        <v>2324064</v>
      </c>
      <c r="F14" s="15">
        <v>2091657.6</v>
      </c>
      <c r="G14" s="22">
        <v>1162032</v>
      </c>
      <c r="H14" s="19">
        <v>2324064</v>
      </c>
      <c r="I14" s="22">
        <v>3718502.3999999999</v>
      </c>
      <c r="J14" s="27">
        <v>1045580</v>
      </c>
      <c r="K14" s="19">
        <v>1162032</v>
      </c>
      <c r="L14" s="10">
        <v>0</v>
      </c>
      <c r="M14" s="19">
        <v>3563564.8</v>
      </c>
      <c r="N14" s="19">
        <v>2401532.7999999998</v>
      </c>
      <c r="O14" s="19">
        <v>1704313.5999999999</v>
      </c>
      <c r="P14" s="19">
        <v>2943814.4</v>
      </c>
      <c r="Q14" s="19">
        <v>3563564.8</v>
      </c>
      <c r="R14" s="19">
        <v>2166957.2000000002</v>
      </c>
      <c r="S14" s="19">
        <v>1084563.2000000002</v>
      </c>
      <c r="T14" s="19">
        <v>3641033.5999999996</v>
      </c>
      <c r="U14" s="29">
        <v>4260784</v>
      </c>
    </row>
    <row r="15" spans="1:21" x14ac:dyDescent="0.25">
      <c r="A15" s="4" t="s">
        <v>24</v>
      </c>
      <c r="B15" s="5" t="s">
        <v>25</v>
      </c>
      <c r="C15" s="19">
        <v>1347957.1199999999</v>
      </c>
      <c r="D15" s="19">
        <v>685598.88</v>
      </c>
      <c r="E15" s="22">
        <v>1045828.7999999999</v>
      </c>
      <c r="F15" s="15">
        <v>952866.24</v>
      </c>
      <c r="G15" s="22">
        <v>650737.92000000004</v>
      </c>
      <c r="H15" s="19">
        <v>1045828.7999999999</v>
      </c>
      <c r="I15" s="22">
        <v>1313096.1599999999</v>
      </c>
      <c r="J15" s="27">
        <v>585531</v>
      </c>
      <c r="K15" s="19">
        <v>650737.92000000004</v>
      </c>
      <c r="L15" s="10">
        <v>0</v>
      </c>
      <c r="M15" s="19">
        <v>1243374.24</v>
      </c>
      <c r="N15" s="19">
        <v>964486.56</v>
      </c>
      <c r="O15" s="19">
        <v>952866.24</v>
      </c>
      <c r="P15" s="19">
        <v>1034208.48</v>
      </c>
      <c r="Q15" s="19">
        <v>1243374.24</v>
      </c>
      <c r="R15" s="19">
        <v>917087.28</v>
      </c>
      <c r="S15" s="19">
        <v>650737.92000000004</v>
      </c>
      <c r="T15" s="19">
        <v>1254994.56</v>
      </c>
      <c r="U15" s="29">
        <v>1475780.6400000001</v>
      </c>
    </row>
    <row r="16" spans="1:21" x14ac:dyDescent="0.25">
      <c r="A16" s="4" t="s">
        <v>26</v>
      </c>
      <c r="B16" s="5" t="s">
        <v>27</v>
      </c>
      <c r="C16" s="19">
        <v>89089.12</v>
      </c>
      <c r="D16" s="19">
        <v>89089.12</v>
      </c>
      <c r="E16" s="22">
        <v>89089.12</v>
      </c>
      <c r="F16" s="15">
        <v>89089.12</v>
      </c>
      <c r="G16" s="22">
        <v>89089.12</v>
      </c>
      <c r="H16" s="19">
        <v>4899901.6000000006</v>
      </c>
      <c r="I16" s="22">
        <v>177198259.68000001</v>
      </c>
      <c r="J16" s="27">
        <v>80155</v>
      </c>
      <c r="K16" s="19">
        <v>89089.12</v>
      </c>
      <c r="L16" s="10">
        <v>87400</v>
      </c>
      <c r="M16" s="19">
        <v>167131189.12</v>
      </c>
      <c r="N16" s="19">
        <v>154658712.31999999</v>
      </c>
      <c r="O16" s="19">
        <v>445445.60000000003</v>
      </c>
      <c r="P16" s="19">
        <v>1959960.64</v>
      </c>
      <c r="Q16" s="19">
        <v>166863921.75999999</v>
      </c>
      <c r="R16" s="19">
        <v>48861016.920000002</v>
      </c>
      <c r="S16" s="19">
        <v>89089.12</v>
      </c>
      <c r="T16" s="19">
        <v>169625684.47999999</v>
      </c>
      <c r="U16" s="29">
        <v>198936004.95999998</v>
      </c>
    </row>
    <row r="17" spans="1:21" x14ac:dyDescent="0.25">
      <c r="A17" s="4" t="s">
        <v>28</v>
      </c>
      <c r="B17" s="5" t="s">
        <v>29</v>
      </c>
      <c r="C17" s="19">
        <v>89089.12</v>
      </c>
      <c r="D17" s="19">
        <v>89089.12</v>
      </c>
      <c r="E17" s="22">
        <v>89089.12</v>
      </c>
      <c r="F17" s="15">
        <v>89089.12</v>
      </c>
      <c r="G17" s="22">
        <v>89089.12</v>
      </c>
      <c r="H17" s="19">
        <v>445445.60000000003</v>
      </c>
      <c r="I17" s="22">
        <v>89089.12</v>
      </c>
      <c r="J17" s="27">
        <v>80155</v>
      </c>
      <c r="K17" s="19">
        <v>89089.12</v>
      </c>
      <c r="L17" s="10">
        <v>87400</v>
      </c>
      <c r="M17" s="19">
        <v>89089.12</v>
      </c>
      <c r="N17" s="19">
        <v>89089.12</v>
      </c>
      <c r="O17" s="19">
        <v>445445.60000000003</v>
      </c>
      <c r="P17" s="19">
        <v>89089.12</v>
      </c>
      <c r="Q17" s="19">
        <v>166863921.75999999</v>
      </c>
      <c r="R17" s="19">
        <v>89000.11</v>
      </c>
      <c r="S17" s="19">
        <v>89089.12</v>
      </c>
      <c r="T17" s="19">
        <v>356356.48</v>
      </c>
      <c r="U17" s="29">
        <v>712712.96</v>
      </c>
    </row>
    <row r="18" spans="1:21" x14ac:dyDescent="0.25">
      <c r="A18" s="4" t="s">
        <v>30</v>
      </c>
      <c r="B18" s="5" t="s">
        <v>31</v>
      </c>
      <c r="C18" s="19">
        <v>-89089.12</v>
      </c>
      <c r="D18" s="19">
        <v>25301310.079999998</v>
      </c>
      <c r="E18" s="22">
        <v>14610615.680000002</v>
      </c>
      <c r="F18" s="15">
        <v>0</v>
      </c>
      <c r="G18" s="22">
        <v>22094101.760000002</v>
      </c>
      <c r="H18" s="19">
        <v>-89089.12</v>
      </c>
      <c r="I18" s="22">
        <v>19332339.039999999</v>
      </c>
      <c r="J18" s="27">
        <v>26132921.999999996</v>
      </c>
      <c r="K18" s="19">
        <v>14521526.559999999</v>
      </c>
      <c r="L18" s="10">
        <v>11500000</v>
      </c>
      <c r="M18" s="19">
        <v>21915923.52</v>
      </c>
      <c r="N18" s="19">
        <v>-89089.12</v>
      </c>
      <c r="O18" s="19">
        <v>-89089.12</v>
      </c>
      <c r="P18" s="19">
        <v>20935943.199999999</v>
      </c>
      <c r="Q18" s="19">
        <v>3919921.28</v>
      </c>
      <c r="R18" s="19">
        <v>-89000.11</v>
      </c>
      <c r="S18" s="19">
        <v>12650000.000000002</v>
      </c>
      <c r="T18" s="19">
        <v>-89089.12</v>
      </c>
      <c r="U18" s="29">
        <v>-89089.12</v>
      </c>
    </row>
    <row r="19" spans="1:21" s="8" customFormat="1" x14ac:dyDescent="0.25">
      <c r="A19" s="6" t="s">
        <v>34</v>
      </c>
      <c r="B19" s="7"/>
      <c r="C19" s="20">
        <f>SUM(C2:C18)</f>
        <v>637486881.76000011</v>
      </c>
      <c r="D19" s="20">
        <f t="shared" ref="D19:U19" si="0">SUM(D2:D18)</f>
        <v>537753548.63999999</v>
      </c>
      <c r="E19" s="23">
        <f t="shared" si="0"/>
        <v>506874484.95999992</v>
      </c>
      <c r="F19" s="16">
        <f t="shared" si="0"/>
        <v>509841540.00000006</v>
      </c>
      <c r="G19" s="23">
        <f t="shared" si="0"/>
        <v>564522892.4799999</v>
      </c>
      <c r="H19" s="20">
        <f t="shared" si="0"/>
        <v>596978446.24000001</v>
      </c>
      <c r="I19" s="23">
        <f t="shared" si="0"/>
        <v>815343626.23999989</v>
      </c>
      <c r="J19" s="28">
        <f>SUM(J2:J18)</f>
        <v>519417349.77999997</v>
      </c>
      <c r="K19" s="20">
        <f t="shared" si="0"/>
        <v>526849970.01000005</v>
      </c>
      <c r="L19" s="11">
        <f t="shared" si="0"/>
        <v>494794900</v>
      </c>
      <c r="M19" s="20">
        <f t="shared" si="0"/>
        <v>779405849.92000008</v>
      </c>
      <c r="N19" s="20">
        <f t="shared" si="0"/>
        <v>709796259.68000007</v>
      </c>
      <c r="O19" s="20">
        <f t="shared" si="0"/>
        <v>575550576.15999997</v>
      </c>
      <c r="P19" s="20">
        <f t="shared" si="0"/>
        <v>612526434.39999998</v>
      </c>
      <c r="Q19" s="20">
        <f t="shared" si="0"/>
        <v>906346225.5999999</v>
      </c>
      <c r="R19" s="20">
        <f t="shared" si="0"/>
        <v>560247455.04999983</v>
      </c>
      <c r="S19" s="20">
        <f t="shared" si="0"/>
        <v>527499768.31999999</v>
      </c>
      <c r="T19" s="20">
        <f t="shared" si="0"/>
        <v>733761232.96000004</v>
      </c>
      <c r="U19" s="20">
        <f t="shared" si="0"/>
        <v>858749394.88</v>
      </c>
    </row>
    <row r="21" spans="1:21" x14ac:dyDescent="0.25">
      <c r="C21" s="12" t="str">
        <f>Tabla2[[#Headers],[10. COLSOF SAS]]</f>
        <v>10. COLSOF SAS</v>
      </c>
      <c r="D21" s="13">
        <f>MIN(J19:U19,H19,F19,D19,C19)</f>
        <v>494794900</v>
      </c>
      <c r="E21" s="12" t="s">
        <v>54</v>
      </c>
    </row>
    <row r="22" spans="1:21" x14ac:dyDescent="0.25">
      <c r="C22" s="17" t="str">
        <f>Tabla2[[#Headers],[4. NEX COMPUTER SAS]]</f>
        <v>4. NEX COMPUTER SAS</v>
      </c>
      <c r="D22" s="18">
        <f>MIN(C19:D19,F19,H19,J19:K19,M19:U19)</f>
        <v>509841540.00000006</v>
      </c>
      <c r="E22" s="17" t="s">
        <v>55</v>
      </c>
    </row>
    <row r="23" spans="1:21" x14ac:dyDescent="0.25">
      <c r="C23" s="24" t="str">
        <f>Tabla2[[#Headers],[8. SISTETRONICS SAS]]</f>
        <v>8. SISTETRONICS SAS</v>
      </c>
      <c r="D23" s="25">
        <f>MIN(C19:D19,H19,J19:K19,M19:U19)</f>
        <v>519417349.77999997</v>
      </c>
      <c r="E23" s="24" t="s">
        <v>56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4195d3-03e0-4f18-a212-d0f9975170b4">
      <Terms xmlns="http://schemas.microsoft.com/office/infopath/2007/PartnerControls"/>
    </lcf76f155ced4ddcb4097134ff3c332f>
    <_ip_UnifiedCompliancePolicyUIAction xmlns="http://schemas.microsoft.com/sharepoint/v3" xsi:nil="true"/>
    <TaxCatchAll xmlns="4146acd8-fac0-4d2a-9299-45fc75feb495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EF1928885FAD41A40C817F4A631757" ma:contentTypeVersion="20" ma:contentTypeDescription="Crear nuevo documento." ma:contentTypeScope="" ma:versionID="fa93d1a51c611bf535221f8c7d9f4ddb">
  <xsd:schema xmlns:xsd="http://www.w3.org/2001/XMLSchema" xmlns:xs="http://www.w3.org/2001/XMLSchema" xmlns:p="http://schemas.microsoft.com/office/2006/metadata/properties" xmlns:ns1="http://schemas.microsoft.com/sharepoint/v3" xmlns:ns2="d44195d3-03e0-4f18-a212-d0f9975170b4" xmlns:ns3="4146acd8-fac0-4d2a-9299-45fc75feb495" targetNamespace="http://schemas.microsoft.com/office/2006/metadata/properties" ma:root="true" ma:fieldsID="27382f2362a67d580f608b7f86cb7e03" ns1:_="" ns2:_="" ns3:_="">
    <xsd:import namespace="http://schemas.microsoft.com/sharepoint/v3"/>
    <xsd:import namespace="d44195d3-03e0-4f18-a212-d0f9975170b4"/>
    <xsd:import namespace="4146acd8-fac0-4d2a-9299-45fc75feb4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195d3-03e0-4f18-a212-d0f997517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5debfcba-7ab8-4e81-bb94-72804333e6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6acd8-fac0-4d2a-9299-45fc75feb49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6c4bd2f-a510-4e8a-9a4f-43f01a3df92e}" ma:internalName="TaxCatchAll" ma:showField="CatchAllData" ma:web="4146acd8-fac0-4d2a-9299-45fc75feb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5478D-BD1B-4440-9268-608906A73EE8}">
  <ds:schemaRefs>
    <ds:schemaRef ds:uri="http://schemas.microsoft.com/office/2006/metadata/properties"/>
    <ds:schemaRef ds:uri="http://schemas.microsoft.com/office/infopath/2007/PartnerControls"/>
    <ds:schemaRef ds:uri="d44195d3-03e0-4f18-a212-d0f9975170b4"/>
    <ds:schemaRef ds:uri="http://schemas.microsoft.com/sharepoint/v3"/>
    <ds:schemaRef ds:uri="4146acd8-fac0-4d2a-9299-45fc75feb495"/>
  </ds:schemaRefs>
</ds:datastoreItem>
</file>

<file path=customXml/itemProps2.xml><?xml version="1.0" encoding="utf-8"?>
<ds:datastoreItem xmlns:ds="http://schemas.openxmlformats.org/officeDocument/2006/customXml" ds:itemID="{E6D7D68C-FA3A-413C-AA5A-5A501ECC9E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435BA-D0DB-4B8C-B173-BE352BE6B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4195d3-03e0-4f18-a212-d0f9975170b4"/>
    <ds:schemaRef ds:uri="4146acd8-fac0-4d2a-9299-45fc75feb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SOTEC</dc:creator>
  <cp:lastModifiedBy>ST. JUAN DAVID RODRIGUEZ QUIROGA</cp:lastModifiedBy>
  <dcterms:created xsi:type="dcterms:W3CDTF">2015-06-05T18:19:34Z</dcterms:created>
  <dcterms:modified xsi:type="dcterms:W3CDTF">2024-06-07T18:44:16Z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0x01010090EF1928885FAD41A40C817F4A631757</vt:lpwstr>
  </property>
  <property fmtid="{D5CDD505-2E9C-101B-9397-08002B2CF9AE}" pid="3" name="MediaServiceImageTags">
    <vt:lpwstr/>
  </property>
</Properties>
</file>