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Agosto\"/>
    </mc:Choice>
  </mc:AlternateContent>
  <bookViews>
    <workbookView xWindow="0" yWindow="0" windowWidth="20325" windowHeight="861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Q34" i="1" l="1"/>
  <c r="Q31" i="1"/>
  <c r="Q30" i="1"/>
  <c r="Q24" i="1"/>
  <c r="Q19" i="1"/>
  <c r="Q18" i="1"/>
  <c r="Q13" i="1"/>
  <c r="Q12" i="1"/>
  <c r="Q11" i="1"/>
  <c r="Q10" i="1"/>
  <c r="Q9" i="1"/>
  <c r="Q8" i="1"/>
  <c r="O34" i="1"/>
  <c r="O31" i="1"/>
  <c r="O30" i="1"/>
  <c r="O24" i="1"/>
  <c r="O19" i="1"/>
  <c r="O18" i="1"/>
  <c r="O13" i="1"/>
  <c r="O12" i="1"/>
  <c r="O11" i="1"/>
  <c r="O10" i="1"/>
  <c r="O9" i="1"/>
  <c r="O8" i="1"/>
  <c r="M34" i="1"/>
  <c r="M31" i="1"/>
  <c r="M30" i="1"/>
  <c r="M24" i="1"/>
  <c r="M19" i="1"/>
  <c r="M18" i="1"/>
  <c r="M13" i="1"/>
  <c r="M12" i="1"/>
  <c r="M11" i="1"/>
  <c r="M10" i="1"/>
  <c r="M9" i="1"/>
  <c r="M8" i="1"/>
  <c r="K34" i="1"/>
  <c r="K31" i="1"/>
  <c r="K30" i="1"/>
  <c r="K24" i="1"/>
  <c r="K19" i="1"/>
  <c r="K18" i="1"/>
  <c r="K13" i="1"/>
  <c r="K12" i="1"/>
  <c r="K11" i="1"/>
  <c r="K10" i="1"/>
  <c r="K9" i="1"/>
  <c r="K8" i="1"/>
  <c r="I34" i="1"/>
  <c r="I31" i="1"/>
  <c r="I30" i="1"/>
  <c r="I24" i="1"/>
  <c r="I19" i="1"/>
  <c r="I18" i="1"/>
  <c r="I13" i="1"/>
  <c r="I12" i="1"/>
  <c r="I11" i="1"/>
  <c r="I10" i="1"/>
  <c r="I9" i="1"/>
  <c r="I8" i="1"/>
  <c r="G34" i="1"/>
  <c r="G31" i="1"/>
  <c r="G30" i="1"/>
  <c r="G24" i="1"/>
  <c r="G19" i="1"/>
  <c r="G18" i="1"/>
  <c r="G13" i="1"/>
  <c r="G12" i="1"/>
  <c r="G11" i="1"/>
  <c r="G10" i="1"/>
  <c r="G9" i="1"/>
  <c r="G8" i="1"/>
  <c r="P32" i="1"/>
  <c r="Q32" i="1" s="1"/>
  <c r="N32" i="1"/>
  <c r="L32" i="1"/>
  <c r="J32" i="1"/>
  <c r="H32" i="1"/>
  <c r="F32" i="1"/>
  <c r="E32" i="1"/>
  <c r="P20" i="1"/>
  <c r="Q20" i="1" s="1"/>
  <c r="N20" i="1"/>
  <c r="L20" i="1"/>
  <c r="J20" i="1"/>
  <c r="H20" i="1"/>
  <c r="F20" i="1"/>
  <c r="E20" i="1"/>
  <c r="P14" i="1"/>
  <c r="N14" i="1"/>
  <c r="L14" i="1"/>
  <c r="J14" i="1"/>
  <c r="H14" i="1"/>
  <c r="F14" i="1"/>
  <c r="E14" i="1"/>
  <c r="Q14" i="1" l="1"/>
  <c r="P26" i="1"/>
  <c r="K14" i="1"/>
  <c r="E26" i="1"/>
  <c r="O26" i="1" s="1"/>
  <c r="F26" i="1"/>
  <c r="G26" i="1" s="1"/>
  <c r="N26" i="1"/>
  <c r="O32" i="1"/>
  <c r="O14" i="1"/>
  <c r="Q26" i="1"/>
  <c r="M32" i="1"/>
  <c r="O20" i="1"/>
  <c r="M20" i="1"/>
  <c r="M14" i="1"/>
  <c r="G14" i="1"/>
  <c r="I20" i="1"/>
  <c r="G32" i="1"/>
  <c r="K32" i="1"/>
  <c r="I14" i="1"/>
  <c r="K20" i="1"/>
  <c r="I32" i="1"/>
  <c r="L26" i="1"/>
  <c r="M26" i="1" s="1"/>
  <c r="H26" i="1"/>
  <c r="J26" i="1"/>
  <c r="G20" i="1"/>
  <c r="K26" i="1" l="1"/>
  <c r="I26" i="1"/>
</calcChain>
</file>

<file path=xl/sharedStrings.xml><?xml version="1.0" encoding="utf-8"?>
<sst xmlns="http://schemas.openxmlformats.org/spreadsheetml/2006/main" count="129" uniqueCount="58">
  <si>
    <t>Año Fiscal:</t>
  </si>
  <si>
    <t/>
  </si>
  <si>
    <t>Vigencia:</t>
  </si>
  <si>
    <t>Actual</t>
  </si>
  <si>
    <t>Periodo:</t>
  </si>
  <si>
    <t>Enero-Agosto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</si>
  <si>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</si>
  <si>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</si>
  <si>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</si>
  <si>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</si>
  <si>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</si>
  <si>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</si>
  <si>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</si>
  <si>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</si>
  <si>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</si>
  <si>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</si>
  <si>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</si>
  <si>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</si>
  <si>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</si>
  <si>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</si>
  <si>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</si>
  <si>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</si>
  <si>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</si>
  <si>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</si>
  <si>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</si>
  <si>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</si>
  <si>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</si>
  <si>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</si>
  <si>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</si>
  <si>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</si>
  <si>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</si>
  <si>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</si>
  <si>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% CDPs</t>
  </si>
  <si>
    <t>% Orden de pago</t>
  </si>
  <si>
    <t>Colombia Compra Eficiente 
Ejecución Presupuestal a 31/08/2017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</si>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</sst>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 applyFont="1" applyFill="1" applyBorder="1"/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2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 readingOrder="1"/>
    </xf>
    <xf numFmtId="0" fontId="4" fillId="2" borderId="2" xfId="2" applyNumberFormat="1" applyFont="1" applyFill="1" applyBorder="1" applyAlignment="1">
      <alignment horizontal="left"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vertical="center" wrapText="1" readingOrder="1"/>
    </xf>
    <xf numFmtId="0" fontId="4" fillId="0" borderId="4" xfId="2" applyNumberFormat="1" applyFont="1" applyFill="1" applyBorder="1" applyAlignment="1">
      <alignment horizontal="left" vertical="center" wrapText="1" readingOrder="1"/>
    </xf>
    <xf numFmtId="0" fontId="2" fillId="0" borderId="0" xfId="2" applyNumberFormat="1" applyFont="1" applyFill="1" applyBorder="1" applyAlignment="1">
      <alignment vertical="center" wrapText="1" readingOrder="1"/>
    </xf>
    <xf numFmtId="0" fontId="4" fillId="0" borderId="0" xfId="2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4" fillId="2" borderId="5" xfId="2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164" fontId="5" fillId="0" borderId="4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 vertical="center"/>
    </xf>
    <xf numFmtId="10" fontId="4" fillId="2" borderId="0" xfId="1" applyNumberFormat="1" applyFont="1" applyFill="1" applyBorder="1" applyAlignment="1">
      <alignment horizontal="center" vertical="center"/>
    </xf>
    <xf numFmtId="10" fontId="3" fillId="0" borderId="4" xfId="1" applyNumberFormat="1" applyFont="1" applyFill="1" applyBorder="1" applyAlignment="1">
      <alignment horizontal="center" vertical="center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vertical="center" wrapText="1" readingOrder="1"/>
    </xf>
    <xf numFmtId="10" fontId="4" fillId="0" borderId="4" xfId="1" applyNumberFormat="1" applyFont="1" applyFill="1" applyBorder="1" applyAlignment="1">
      <alignment horizontal="center" vertical="center" wrapText="1" readingOrder="1"/>
    </xf>
    <xf numFmtId="10" fontId="4" fillId="0" borderId="4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10" fontId="4" fillId="0" borderId="0" xfId="1" applyNumberFormat="1" applyFont="1" applyFill="1" applyBorder="1" applyAlignment="1">
      <alignment horizontal="center" vertical="center" wrapText="1" readingOrder="1"/>
    </xf>
    <xf numFmtId="10" fontId="4" fillId="0" borderId="0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10" fontId="4" fillId="2" borderId="2" xfId="1" applyNumberFormat="1" applyFont="1" applyFill="1" applyBorder="1" applyAlignment="1">
      <alignment horizontal="center" vertical="center" wrapText="1" readingOrder="1"/>
    </xf>
    <xf numFmtId="10" fontId="4" fillId="2" borderId="2" xfId="1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 wrapText="1" readingOrder="1"/>
    </xf>
    <xf numFmtId="10" fontId="4" fillId="2" borderId="3" xfId="1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85725</xdr:rowOff>
    </xdr:from>
    <xdr:to>
      <xdr:col>15</xdr:col>
      <xdr:colOff>1016412</xdr:colOff>
      <xdr:row>2</xdr:row>
      <xdr:rowOff>205776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1ECFE0C-9539-48CE-A59C-0539BE1B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85725"/>
          <a:ext cx="2260460" cy="41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zoomScaleNormal="100" workbookViewId="0">
      <selection activeCell="F13" sqref="F13"/>
    </sheetView>
  </sheetViews>
  <sheetFormatPr baseColWidth="10" defaultRowHeight="12" x14ac:dyDescent="0.25"/>
  <cols>
    <col min="1" max="1" width="11.42578125" style="21" bestFit="1" customWidth="1"/>
    <col min="2" max="2" width="7.140625" style="21" bestFit="1" customWidth="1"/>
    <col min="3" max="3" width="4.42578125" style="21" bestFit="1" customWidth="1"/>
    <col min="4" max="4" width="25.85546875" style="21" bestFit="1" customWidth="1"/>
    <col min="5" max="6" width="17.28515625" style="21" bestFit="1" customWidth="1"/>
    <col min="7" max="7" width="8" style="25" bestFit="1" customWidth="1"/>
    <col min="8" max="8" width="14.85546875" style="21" bestFit="1" customWidth="1"/>
    <col min="9" max="9" width="8" style="25" bestFit="1" customWidth="1"/>
    <col min="10" max="10" width="17.28515625" style="21" bestFit="1" customWidth="1"/>
    <col min="11" max="11" width="7" style="25" bestFit="1" customWidth="1"/>
    <col min="12" max="12" width="17.28515625" style="21" bestFit="1" customWidth="1"/>
    <col min="13" max="13" width="7.28515625" style="25" bestFit="1" customWidth="1"/>
    <col min="14" max="14" width="17.28515625" style="21" bestFit="1" customWidth="1"/>
    <col min="15" max="15" width="10.140625" style="25" bestFit="1" customWidth="1"/>
    <col min="16" max="16" width="17.28515625" style="21" bestFit="1" customWidth="1"/>
    <col min="17" max="17" width="7" style="25" bestFit="1" customWidth="1"/>
    <col min="18" max="16384" width="11.42578125" style="21"/>
  </cols>
  <sheetData>
    <row r="1" spans="1:17" x14ac:dyDescent="0.25">
      <c r="A1" s="18" t="s">
        <v>0</v>
      </c>
      <c r="B1" s="18">
        <v>2017</v>
      </c>
      <c r="C1" s="1" t="s">
        <v>34</v>
      </c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</row>
    <row r="2" spans="1:17" x14ac:dyDescent="0.25">
      <c r="A2" s="18" t="s">
        <v>2</v>
      </c>
      <c r="B2" s="18" t="s">
        <v>3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x14ac:dyDescent="0.25">
      <c r="A3" s="18" t="s">
        <v>4</v>
      </c>
      <c r="B3" s="18" t="s">
        <v>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19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x14ac:dyDescent="0.25">
      <c r="A5" s="3" t="s">
        <v>35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1:17" x14ac:dyDescent="0.25">
      <c r="A6" s="3" t="s">
        <v>36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1:17" ht="24" x14ac:dyDescent="0.25">
      <c r="A7" s="6" t="s">
        <v>37</v>
      </c>
      <c r="B7" s="6" t="s">
        <v>38</v>
      </c>
      <c r="C7" s="6" t="s">
        <v>6</v>
      </c>
      <c r="D7" s="6" t="s">
        <v>39</v>
      </c>
      <c r="E7" s="6" t="s">
        <v>40</v>
      </c>
      <c r="F7" s="6" t="s">
        <v>7</v>
      </c>
      <c r="G7" s="6" t="s">
        <v>32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33</v>
      </c>
      <c r="P7" s="6" t="s">
        <v>48</v>
      </c>
      <c r="Q7" s="6" t="s">
        <v>49</v>
      </c>
    </row>
    <row r="8" spans="1:17" ht="24" x14ac:dyDescent="0.25">
      <c r="A8" s="36" t="s">
        <v>8</v>
      </c>
      <c r="B8" s="37" t="s">
        <v>9</v>
      </c>
      <c r="C8" s="37" t="s">
        <v>10</v>
      </c>
      <c r="D8" s="38" t="s">
        <v>11</v>
      </c>
      <c r="E8" s="39">
        <v>2369137320</v>
      </c>
      <c r="F8" s="39">
        <v>2369137320</v>
      </c>
      <c r="G8" s="40">
        <f>+F8/E8</f>
        <v>1</v>
      </c>
      <c r="H8" s="39">
        <v>0</v>
      </c>
      <c r="I8" s="40">
        <f>+H8/E8</f>
        <v>0</v>
      </c>
      <c r="J8" s="39">
        <v>1658577974</v>
      </c>
      <c r="K8" s="40">
        <f>+J8/E8</f>
        <v>0.70007675789768065</v>
      </c>
      <c r="L8" s="39">
        <v>1657707752</v>
      </c>
      <c r="M8" s="40">
        <f>+L8/E8</f>
        <v>0.69970944191618234</v>
      </c>
      <c r="N8" s="39">
        <v>1657707752</v>
      </c>
      <c r="O8" s="40">
        <f>+N8/E8</f>
        <v>0.69970944191618234</v>
      </c>
      <c r="P8" s="39">
        <v>1657707752</v>
      </c>
      <c r="Q8" s="41">
        <f>+P8/E8</f>
        <v>0.69970944191618234</v>
      </c>
    </row>
    <row r="9" spans="1:17" x14ac:dyDescent="0.25">
      <c r="A9" s="36" t="s">
        <v>12</v>
      </c>
      <c r="B9" s="37" t="s">
        <v>9</v>
      </c>
      <c r="C9" s="37" t="s">
        <v>10</v>
      </c>
      <c r="D9" s="38" t="s">
        <v>13</v>
      </c>
      <c r="E9" s="39">
        <v>546330564</v>
      </c>
      <c r="F9" s="39">
        <v>546330564</v>
      </c>
      <c r="G9" s="40">
        <f t="shared" ref="G9:G34" si="0">+F9/E9</f>
        <v>1</v>
      </c>
      <c r="H9" s="39">
        <v>0</v>
      </c>
      <c r="I9" s="40">
        <f t="shared" ref="I9:I34" si="1">+H9/E9</f>
        <v>0</v>
      </c>
      <c r="J9" s="39">
        <v>342665965</v>
      </c>
      <c r="K9" s="40">
        <f t="shared" ref="K9:K34" si="2">+J9/E9</f>
        <v>0.62721360945129179</v>
      </c>
      <c r="L9" s="39">
        <v>342665965</v>
      </c>
      <c r="M9" s="40">
        <f t="shared" ref="M9:M34" si="3">+L9/E9</f>
        <v>0.62721360945129179</v>
      </c>
      <c r="N9" s="39">
        <v>342665965</v>
      </c>
      <c r="O9" s="40">
        <f t="shared" ref="O9:O34" si="4">+N9/E9</f>
        <v>0.62721360945129179</v>
      </c>
      <c r="P9" s="39">
        <v>342665965</v>
      </c>
      <c r="Q9" s="41">
        <f t="shared" ref="Q9:Q34" si="5">+P9/E9</f>
        <v>0.62721360945129179</v>
      </c>
    </row>
    <row r="10" spans="1:17" x14ac:dyDescent="0.25">
      <c r="A10" s="36" t="s">
        <v>14</v>
      </c>
      <c r="B10" s="37" t="s">
        <v>9</v>
      </c>
      <c r="C10" s="37" t="s">
        <v>10</v>
      </c>
      <c r="D10" s="38" t="s">
        <v>15</v>
      </c>
      <c r="E10" s="39">
        <v>727970913</v>
      </c>
      <c r="F10" s="39">
        <v>670673879</v>
      </c>
      <c r="G10" s="40">
        <f t="shared" si="0"/>
        <v>0.92129213822036315</v>
      </c>
      <c r="H10" s="39">
        <v>57297034</v>
      </c>
      <c r="I10" s="40">
        <f t="shared" si="1"/>
        <v>7.870786177963679E-2</v>
      </c>
      <c r="J10" s="39">
        <v>319397069</v>
      </c>
      <c r="K10" s="40">
        <f t="shared" si="2"/>
        <v>0.43874976773968988</v>
      </c>
      <c r="L10" s="39">
        <v>319397069</v>
      </c>
      <c r="M10" s="40">
        <f t="shared" si="3"/>
        <v>0.43874976773968988</v>
      </c>
      <c r="N10" s="39">
        <v>319397069</v>
      </c>
      <c r="O10" s="40">
        <f t="shared" si="4"/>
        <v>0.43874976773968988</v>
      </c>
      <c r="P10" s="39">
        <v>319397069</v>
      </c>
      <c r="Q10" s="41">
        <f t="shared" si="5"/>
        <v>0.43874976773968988</v>
      </c>
    </row>
    <row r="11" spans="1:17" ht="36" x14ac:dyDescent="0.25">
      <c r="A11" s="36" t="s">
        <v>16</v>
      </c>
      <c r="B11" s="37" t="s">
        <v>9</v>
      </c>
      <c r="C11" s="37" t="s">
        <v>10</v>
      </c>
      <c r="D11" s="38" t="s">
        <v>17</v>
      </c>
      <c r="E11" s="39">
        <v>120000000</v>
      </c>
      <c r="F11" s="39">
        <v>120000000</v>
      </c>
      <c r="G11" s="40">
        <f t="shared" si="0"/>
        <v>1</v>
      </c>
      <c r="H11" s="39">
        <v>0</v>
      </c>
      <c r="I11" s="40">
        <f t="shared" si="1"/>
        <v>0</v>
      </c>
      <c r="J11" s="39">
        <v>64641251</v>
      </c>
      <c r="K11" s="40">
        <f t="shared" si="2"/>
        <v>0.53867709166666666</v>
      </c>
      <c r="L11" s="39">
        <v>64641251</v>
      </c>
      <c r="M11" s="40">
        <f t="shared" si="3"/>
        <v>0.53867709166666666</v>
      </c>
      <c r="N11" s="39">
        <v>64641251</v>
      </c>
      <c r="O11" s="40">
        <f t="shared" si="4"/>
        <v>0.53867709166666666</v>
      </c>
      <c r="P11" s="39">
        <v>64641251</v>
      </c>
      <c r="Q11" s="41">
        <f t="shared" si="5"/>
        <v>0.53867709166666666</v>
      </c>
    </row>
    <row r="12" spans="1:17" ht="24" x14ac:dyDescent="0.25">
      <c r="A12" s="36" t="s">
        <v>18</v>
      </c>
      <c r="B12" s="37" t="s">
        <v>9</v>
      </c>
      <c r="C12" s="37" t="s">
        <v>10</v>
      </c>
      <c r="D12" s="38" t="s">
        <v>19</v>
      </c>
      <c r="E12" s="39">
        <v>973472600</v>
      </c>
      <c r="F12" s="39">
        <v>972401209</v>
      </c>
      <c r="G12" s="40">
        <f t="shared" si="0"/>
        <v>0.99889941329627563</v>
      </c>
      <c r="H12" s="39">
        <v>1071391</v>
      </c>
      <c r="I12" s="40">
        <f t="shared" si="1"/>
        <v>1.100586703724378E-3</v>
      </c>
      <c r="J12" s="39">
        <v>892303009</v>
      </c>
      <c r="K12" s="40">
        <f t="shared" si="2"/>
        <v>0.91661851499466962</v>
      </c>
      <c r="L12" s="39">
        <v>541227647</v>
      </c>
      <c r="M12" s="40">
        <f t="shared" si="3"/>
        <v>0.55597625141169871</v>
      </c>
      <c r="N12" s="39">
        <v>541227647</v>
      </c>
      <c r="O12" s="40">
        <f t="shared" si="4"/>
        <v>0.55597625141169871</v>
      </c>
      <c r="P12" s="39">
        <v>541227647</v>
      </c>
      <c r="Q12" s="41">
        <f t="shared" si="5"/>
        <v>0.55597625141169871</v>
      </c>
    </row>
    <row r="13" spans="1:17" ht="36" x14ac:dyDescent="0.25">
      <c r="A13" s="36" t="s">
        <v>20</v>
      </c>
      <c r="B13" s="37" t="s">
        <v>9</v>
      </c>
      <c r="C13" s="37" t="s">
        <v>10</v>
      </c>
      <c r="D13" s="38" t="s">
        <v>21</v>
      </c>
      <c r="E13" s="39">
        <v>1054631605</v>
      </c>
      <c r="F13" s="39">
        <v>1054631605</v>
      </c>
      <c r="G13" s="40">
        <f t="shared" si="0"/>
        <v>1</v>
      </c>
      <c r="H13" s="39">
        <v>0</v>
      </c>
      <c r="I13" s="40">
        <f t="shared" si="1"/>
        <v>0</v>
      </c>
      <c r="J13" s="39">
        <v>734338071</v>
      </c>
      <c r="K13" s="40">
        <f t="shared" si="2"/>
        <v>0.69629818366765139</v>
      </c>
      <c r="L13" s="39">
        <v>734338071</v>
      </c>
      <c r="M13" s="40">
        <f t="shared" si="3"/>
        <v>0.69629818366765139</v>
      </c>
      <c r="N13" s="39">
        <v>734338071</v>
      </c>
      <c r="O13" s="40">
        <f t="shared" si="4"/>
        <v>0.69629818366765139</v>
      </c>
      <c r="P13" s="39">
        <v>734338071</v>
      </c>
      <c r="Q13" s="41">
        <f t="shared" si="5"/>
        <v>0.69629818366765139</v>
      </c>
    </row>
    <row r="14" spans="1:17" s="29" customFormat="1" x14ac:dyDescent="0.25">
      <c r="A14" s="7" t="s">
        <v>50</v>
      </c>
      <c r="B14" s="7"/>
      <c r="C14" s="7"/>
      <c r="D14" s="7"/>
      <c r="E14" s="42">
        <f>SUM(E8:E13)</f>
        <v>5791543002</v>
      </c>
      <c r="F14" s="42">
        <f t="shared" ref="F14:P14" si="6">SUM(F8:F13)</f>
        <v>5733174577</v>
      </c>
      <c r="G14" s="43">
        <f t="shared" si="0"/>
        <v>0.98992178336932946</v>
      </c>
      <c r="H14" s="42">
        <f t="shared" si="6"/>
        <v>58368425</v>
      </c>
      <c r="I14" s="43">
        <f t="shared" si="1"/>
        <v>1.0078216630670543E-2</v>
      </c>
      <c r="J14" s="42">
        <f t="shared" si="6"/>
        <v>4011923339</v>
      </c>
      <c r="K14" s="43">
        <f t="shared" si="2"/>
        <v>0.69272097912672981</v>
      </c>
      <c r="L14" s="42">
        <f t="shared" si="6"/>
        <v>3659977755</v>
      </c>
      <c r="M14" s="43">
        <f t="shared" si="3"/>
        <v>0.63195209873018221</v>
      </c>
      <c r="N14" s="42">
        <f t="shared" si="6"/>
        <v>3659977755</v>
      </c>
      <c r="O14" s="43">
        <f t="shared" si="4"/>
        <v>0.63195209873018221</v>
      </c>
      <c r="P14" s="42">
        <f t="shared" si="6"/>
        <v>3659977755</v>
      </c>
      <c r="Q14" s="44">
        <f t="shared" si="5"/>
        <v>0.63195209873018221</v>
      </c>
    </row>
    <row r="15" spans="1:17" s="29" customFormat="1" x14ac:dyDescent="0.25">
      <c r="A15" s="8"/>
      <c r="B15" s="8"/>
      <c r="C15" s="9"/>
      <c r="D15" s="10"/>
      <c r="E15" s="30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30"/>
      <c r="Q15" s="32"/>
    </row>
    <row r="16" spans="1:17" s="29" customFormat="1" x14ac:dyDescent="0.25">
      <c r="A16" s="3" t="s">
        <v>51</v>
      </c>
      <c r="B16" s="3"/>
      <c r="C16" s="3"/>
      <c r="D16" s="16"/>
      <c r="E16" s="33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5"/>
    </row>
    <row r="17" spans="1:17" s="29" customFormat="1" ht="24" x14ac:dyDescent="0.25">
      <c r="A17" s="6" t="s">
        <v>37</v>
      </c>
      <c r="B17" s="6" t="s">
        <v>38</v>
      </c>
      <c r="C17" s="6" t="s">
        <v>6</v>
      </c>
      <c r="D17" s="6" t="s">
        <v>39</v>
      </c>
      <c r="E17" s="6" t="s">
        <v>40</v>
      </c>
      <c r="F17" s="6" t="s">
        <v>7</v>
      </c>
      <c r="G17" s="6" t="s">
        <v>32</v>
      </c>
      <c r="H17" s="6" t="s">
        <v>41</v>
      </c>
      <c r="I17" s="6" t="s">
        <v>42</v>
      </c>
      <c r="J17" s="6" t="s">
        <v>43</v>
      </c>
      <c r="K17" s="6" t="s">
        <v>44</v>
      </c>
      <c r="L17" s="6" t="s">
        <v>45</v>
      </c>
      <c r="M17" s="6" t="s">
        <v>46</v>
      </c>
      <c r="N17" s="6" t="s">
        <v>47</v>
      </c>
      <c r="O17" s="6" t="s">
        <v>33</v>
      </c>
      <c r="P17" s="6" t="s">
        <v>48</v>
      </c>
      <c r="Q17" s="6" t="s">
        <v>49</v>
      </c>
    </row>
    <row r="18" spans="1:17" x14ac:dyDescent="0.25">
      <c r="A18" s="36" t="s">
        <v>22</v>
      </c>
      <c r="B18" s="37" t="s">
        <v>9</v>
      </c>
      <c r="C18" s="37" t="s">
        <v>10</v>
      </c>
      <c r="D18" s="38" t="s">
        <v>23</v>
      </c>
      <c r="E18" s="39">
        <v>4000000</v>
      </c>
      <c r="F18" s="39">
        <v>0</v>
      </c>
      <c r="G18" s="40">
        <f t="shared" si="0"/>
        <v>0</v>
      </c>
      <c r="H18" s="39">
        <v>4000000</v>
      </c>
      <c r="I18" s="40">
        <f t="shared" si="1"/>
        <v>1</v>
      </c>
      <c r="J18" s="39">
        <v>0</v>
      </c>
      <c r="K18" s="40">
        <f t="shared" si="2"/>
        <v>0</v>
      </c>
      <c r="L18" s="39">
        <v>0</v>
      </c>
      <c r="M18" s="40">
        <f t="shared" si="3"/>
        <v>0</v>
      </c>
      <c r="N18" s="39">
        <v>0</v>
      </c>
      <c r="O18" s="40">
        <f t="shared" si="4"/>
        <v>0</v>
      </c>
      <c r="P18" s="39">
        <v>0</v>
      </c>
      <c r="Q18" s="41">
        <f t="shared" si="5"/>
        <v>0</v>
      </c>
    </row>
    <row r="19" spans="1:17" ht="24" x14ac:dyDescent="0.25">
      <c r="A19" s="36" t="s">
        <v>24</v>
      </c>
      <c r="B19" s="37" t="s">
        <v>9</v>
      </c>
      <c r="C19" s="37" t="s">
        <v>10</v>
      </c>
      <c r="D19" s="38" t="s">
        <v>25</v>
      </c>
      <c r="E19" s="39">
        <v>2912491380</v>
      </c>
      <c r="F19" s="39">
        <v>2905416659.3000002</v>
      </c>
      <c r="G19" s="40">
        <f t="shared" si="0"/>
        <v>0.99757090415834992</v>
      </c>
      <c r="H19" s="39">
        <v>7074720.7000000002</v>
      </c>
      <c r="I19" s="40">
        <f t="shared" si="1"/>
        <v>2.4290958416501819E-3</v>
      </c>
      <c r="J19" s="39">
        <v>2729022847.3000002</v>
      </c>
      <c r="K19" s="40">
        <f t="shared" si="2"/>
        <v>0.93700632593803601</v>
      </c>
      <c r="L19" s="39">
        <v>2011168860.6199999</v>
      </c>
      <c r="M19" s="40">
        <f t="shared" si="3"/>
        <v>0.69053212463756708</v>
      </c>
      <c r="N19" s="39">
        <v>1979585396.6199999</v>
      </c>
      <c r="O19" s="40">
        <f t="shared" si="4"/>
        <v>0.67968798473147751</v>
      </c>
      <c r="P19" s="39">
        <v>1979585396.6199999</v>
      </c>
      <c r="Q19" s="41">
        <f t="shared" si="5"/>
        <v>0.67968798473147751</v>
      </c>
    </row>
    <row r="20" spans="1:17" s="29" customFormat="1" x14ac:dyDescent="0.25">
      <c r="A20" s="7" t="s">
        <v>52</v>
      </c>
      <c r="B20" s="7"/>
      <c r="C20" s="7"/>
      <c r="D20" s="7"/>
      <c r="E20" s="42">
        <f>SUM(E18:E19)</f>
        <v>2916491380</v>
      </c>
      <c r="F20" s="42">
        <f t="shared" ref="F20:P20" si="7">SUM(F18:F19)</f>
        <v>2905416659.3000002</v>
      </c>
      <c r="G20" s="43">
        <f t="shared" si="0"/>
        <v>0.99620272469312088</v>
      </c>
      <c r="H20" s="42">
        <f t="shared" si="7"/>
        <v>11074720.699999999</v>
      </c>
      <c r="I20" s="43">
        <f t="shared" si="1"/>
        <v>3.7972753068791854E-3</v>
      </c>
      <c r="J20" s="42">
        <f t="shared" si="7"/>
        <v>2729022847.3000002</v>
      </c>
      <c r="K20" s="43">
        <f t="shared" si="2"/>
        <v>0.93572121145785803</v>
      </c>
      <c r="L20" s="42">
        <f t="shared" si="7"/>
        <v>2011168860.6199999</v>
      </c>
      <c r="M20" s="43">
        <f t="shared" si="3"/>
        <v>0.68958505223492206</v>
      </c>
      <c r="N20" s="42">
        <f t="shared" si="7"/>
        <v>1979585396.6199999</v>
      </c>
      <c r="O20" s="43">
        <f t="shared" si="4"/>
        <v>0.67875578518596547</v>
      </c>
      <c r="P20" s="42">
        <f t="shared" si="7"/>
        <v>1979585396.6199999</v>
      </c>
      <c r="Q20" s="44">
        <f t="shared" si="5"/>
        <v>0.67875578518596547</v>
      </c>
    </row>
    <row r="21" spans="1:17" s="29" customFormat="1" x14ac:dyDescent="0.25">
      <c r="A21" s="8"/>
      <c r="B21" s="8"/>
      <c r="C21" s="9"/>
      <c r="D21" s="8"/>
      <c r="E21" s="30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2"/>
    </row>
    <row r="22" spans="1:17" s="29" customFormat="1" x14ac:dyDescent="0.25">
      <c r="A22" s="3" t="s">
        <v>53</v>
      </c>
      <c r="B22" s="3"/>
      <c r="C22" s="11"/>
      <c r="D22" s="12"/>
      <c r="E22" s="33"/>
      <c r="F22" s="33"/>
      <c r="G22" s="34"/>
      <c r="H22" s="33"/>
      <c r="I22" s="34"/>
      <c r="J22" s="33"/>
      <c r="K22" s="34"/>
      <c r="L22" s="33"/>
      <c r="M22" s="34"/>
      <c r="N22" s="33"/>
      <c r="O22" s="34"/>
      <c r="P22" s="33"/>
      <c r="Q22" s="35"/>
    </row>
    <row r="23" spans="1:17" s="29" customFormat="1" ht="24" x14ac:dyDescent="0.25">
      <c r="A23" s="6" t="s">
        <v>37</v>
      </c>
      <c r="B23" s="6" t="s">
        <v>38</v>
      </c>
      <c r="C23" s="6" t="s">
        <v>6</v>
      </c>
      <c r="D23" s="6" t="s">
        <v>39</v>
      </c>
      <c r="E23" s="6" t="s">
        <v>40</v>
      </c>
      <c r="F23" s="6" t="s">
        <v>7</v>
      </c>
      <c r="G23" s="6" t="s">
        <v>32</v>
      </c>
      <c r="H23" s="6" t="s">
        <v>41</v>
      </c>
      <c r="I23" s="6" t="s">
        <v>42</v>
      </c>
      <c r="J23" s="6" t="s">
        <v>43</v>
      </c>
      <c r="K23" s="6" t="s">
        <v>44</v>
      </c>
      <c r="L23" s="6" t="s">
        <v>45</v>
      </c>
      <c r="M23" s="6" t="s">
        <v>46</v>
      </c>
      <c r="N23" s="6" t="s">
        <v>47</v>
      </c>
      <c r="O23" s="6" t="s">
        <v>33</v>
      </c>
      <c r="P23" s="6" t="s">
        <v>48</v>
      </c>
      <c r="Q23" s="6" t="s">
        <v>49</v>
      </c>
    </row>
    <row r="24" spans="1:17" ht="24" x14ac:dyDescent="0.25">
      <c r="A24" s="36" t="s">
        <v>26</v>
      </c>
      <c r="B24" s="37" t="s">
        <v>9</v>
      </c>
      <c r="C24" s="37" t="s">
        <v>27</v>
      </c>
      <c r="D24" s="38" t="s">
        <v>28</v>
      </c>
      <c r="E24" s="39">
        <v>37000000</v>
      </c>
      <c r="F24" s="39">
        <v>0</v>
      </c>
      <c r="G24" s="40">
        <f t="shared" si="0"/>
        <v>0</v>
      </c>
      <c r="H24" s="39">
        <v>37000000</v>
      </c>
      <c r="I24" s="40">
        <f t="shared" si="1"/>
        <v>1</v>
      </c>
      <c r="J24" s="39">
        <v>0</v>
      </c>
      <c r="K24" s="40">
        <f t="shared" si="2"/>
        <v>0</v>
      </c>
      <c r="L24" s="39">
        <v>0</v>
      </c>
      <c r="M24" s="40">
        <f t="shared" si="3"/>
        <v>0</v>
      </c>
      <c r="N24" s="39">
        <v>0</v>
      </c>
      <c r="O24" s="40">
        <f t="shared" si="4"/>
        <v>0</v>
      </c>
      <c r="P24" s="39">
        <v>0</v>
      </c>
      <c r="Q24" s="41">
        <f t="shared" si="5"/>
        <v>0</v>
      </c>
    </row>
    <row r="25" spans="1:17" x14ac:dyDescent="0.25">
      <c r="A25" s="22"/>
      <c r="B25" s="23"/>
      <c r="C25" s="23"/>
      <c r="D25" s="10"/>
      <c r="E25" s="24"/>
      <c r="F25" s="24"/>
      <c r="G25" s="28"/>
      <c r="H25" s="24"/>
      <c r="I25" s="28"/>
      <c r="J25" s="24"/>
      <c r="K25" s="28"/>
      <c r="L25" s="24"/>
      <c r="M25" s="28"/>
      <c r="N25" s="24"/>
      <c r="O25" s="28"/>
      <c r="P25" s="24"/>
      <c r="Q25" s="27"/>
    </row>
    <row r="26" spans="1:17" s="29" customFormat="1" x14ac:dyDescent="0.25">
      <c r="A26" s="7" t="s">
        <v>54</v>
      </c>
      <c r="B26" s="7"/>
      <c r="C26" s="7"/>
      <c r="D26" s="7"/>
      <c r="E26" s="42">
        <f>+E24+E20+E14</f>
        <v>8745034382</v>
      </c>
      <c r="F26" s="42">
        <f t="shared" ref="F26:P26" si="8">+F24+F20+F14</f>
        <v>8638591236.2999992</v>
      </c>
      <c r="G26" s="43">
        <f t="shared" si="0"/>
        <v>0.98782816155427655</v>
      </c>
      <c r="H26" s="42">
        <f t="shared" si="8"/>
        <v>106443145.7</v>
      </c>
      <c r="I26" s="43">
        <f t="shared" si="1"/>
        <v>1.2171838445723334E-2</v>
      </c>
      <c r="J26" s="42">
        <f t="shared" si="8"/>
        <v>6740946186.3000002</v>
      </c>
      <c r="K26" s="43">
        <f t="shared" si="2"/>
        <v>0.77083129600667588</v>
      </c>
      <c r="L26" s="42">
        <f t="shared" si="8"/>
        <v>5671146615.6199999</v>
      </c>
      <c r="M26" s="43">
        <f t="shared" si="3"/>
        <v>0.64849906448543904</v>
      </c>
      <c r="N26" s="42">
        <f t="shared" si="8"/>
        <v>5639563151.6199999</v>
      </c>
      <c r="O26" s="43">
        <f t="shared" si="4"/>
        <v>0.64488747616910169</v>
      </c>
      <c r="P26" s="42">
        <f t="shared" si="8"/>
        <v>5639563151.6199999</v>
      </c>
      <c r="Q26" s="44">
        <f t="shared" si="5"/>
        <v>0.64488747616910169</v>
      </c>
    </row>
    <row r="27" spans="1:17" s="29" customFormat="1" x14ac:dyDescent="0.25">
      <c r="A27" s="13"/>
      <c r="B27" s="13"/>
      <c r="C27" s="13"/>
      <c r="D27" s="13"/>
      <c r="E27" s="30"/>
      <c r="F27" s="30"/>
      <c r="G27" s="31"/>
      <c r="H27" s="30"/>
      <c r="I27" s="31"/>
      <c r="J27" s="30"/>
      <c r="K27" s="31"/>
      <c r="L27" s="30"/>
      <c r="M27" s="31"/>
      <c r="N27" s="30"/>
      <c r="O27" s="31"/>
      <c r="P27" s="30"/>
      <c r="Q27" s="32"/>
    </row>
    <row r="28" spans="1:17" s="29" customFormat="1" x14ac:dyDescent="0.25">
      <c r="A28" s="14" t="s">
        <v>55</v>
      </c>
      <c r="B28" s="15"/>
      <c r="C28" s="15"/>
      <c r="D28" s="15"/>
      <c r="E28" s="33"/>
      <c r="F28" s="33"/>
      <c r="G28" s="34"/>
      <c r="H28" s="33"/>
      <c r="I28" s="34"/>
      <c r="J28" s="33"/>
      <c r="K28" s="34"/>
      <c r="L28" s="33"/>
      <c r="M28" s="34"/>
      <c r="N28" s="33"/>
      <c r="O28" s="34"/>
      <c r="P28" s="33"/>
      <c r="Q28" s="35"/>
    </row>
    <row r="29" spans="1:17" s="29" customFormat="1" ht="24" x14ac:dyDescent="0.25">
      <c r="A29" s="6" t="s">
        <v>37</v>
      </c>
      <c r="B29" s="6" t="s">
        <v>38</v>
      </c>
      <c r="C29" s="6" t="s">
        <v>6</v>
      </c>
      <c r="D29" s="6" t="s">
        <v>39</v>
      </c>
      <c r="E29" s="6" t="s">
        <v>40</v>
      </c>
      <c r="F29" s="6" t="s">
        <v>7</v>
      </c>
      <c r="G29" s="6" t="s">
        <v>32</v>
      </c>
      <c r="H29" s="6" t="s">
        <v>41</v>
      </c>
      <c r="I29" s="6" t="s">
        <v>42</v>
      </c>
      <c r="J29" s="6" t="s">
        <v>43</v>
      </c>
      <c r="K29" s="6" t="s">
        <v>44</v>
      </c>
      <c r="L29" s="6" t="s">
        <v>45</v>
      </c>
      <c r="M29" s="6" t="s">
        <v>46</v>
      </c>
      <c r="N29" s="6" t="s">
        <v>47</v>
      </c>
      <c r="O29" s="6" t="s">
        <v>33</v>
      </c>
      <c r="P29" s="6" t="s">
        <v>48</v>
      </c>
      <c r="Q29" s="6" t="s">
        <v>49</v>
      </c>
    </row>
    <row r="30" spans="1:17" ht="36" x14ac:dyDescent="0.25">
      <c r="A30" s="36" t="s">
        <v>29</v>
      </c>
      <c r="B30" s="37" t="s">
        <v>9</v>
      </c>
      <c r="C30" s="37" t="s">
        <v>10</v>
      </c>
      <c r="D30" s="38" t="s">
        <v>30</v>
      </c>
      <c r="E30" s="39">
        <v>2300000000</v>
      </c>
      <c r="F30" s="39">
        <v>2279374666.48</v>
      </c>
      <c r="G30" s="40">
        <f t="shared" si="0"/>
        <v>0.99103246368695652</v>
      </c>
      <c r="H30" s="39">
        <v>20625333.52</v>
      </c>
      <c r="I30" s="40">
        <f t="shared" si="1"/>
        <v>8.9675363130434782E-3</v>
      </c>
      <c r="J30" s="39">
        <v>2119374666.48</v>
      </c>
      <c r="K30" s="40">
        <f t="shared" si="2"/>
        <v>0.92146724629565213</v>
      </c>
      <c r="L30" s="39">
        <v>1452675807</v>
      </c>
      <c r="M30" s="40">
        <f t="shared" si="3"/>
        <v>0.63159817695652176</v>
      </c>
      <c r="N30" s="39">
        <v>1238715050</v>
      </c>
      <c r="O30" s="40">
        <f t="shared" si="4"/>
        <v>0.53857176086956526</v>
      </c>
      <c r="P30" s="39">
        <v>1238715050</v>
      </c>
      <c r="Q30" s="41">
        <f t="shared" si="5"/>
        <v>0.53857176086956526</v>
      </c>
    </row>
    <row r="31" spans="1:17" ht="36" x14ac:dyDescent="0.25">
      <c r="A31" s="36" t="s">
        <v>29</v>
      </c>
      <c r="B31" s="37" t="s">
        <v>9</v>
      </c>
      <c r="C31" s="37" t="s">
        <v>31</v>
      </c>
      <c r="D31" s="38" t="s">
        <v>30</v>
      </c>
      <c r="E31" s="39">
        <v>6700000000</v>
      </c>
      <c r="F31" s="39">
        <v>6671358309</v>
      </c>
      <c r="G31" s="40">
        <f t="shared" si="0"/>
        <v>0.99572512074626862</v>
      </c>
      <c r="H31" s="39">
        <v>28641691</v>
      </c>
      <c r="I31" s="40">
        <f t="shared" si="1"/>
        <v>4.2748792537313429E-3</v>
      </c>
      <c r="J31" s="39">
        <v>6564951277.3500004</v>
      </c>
      <c r="K31" s="40">
        <f t="shared" si="2"/>
        <v>0.97984347423134333</v>
      </c>
      <c r="L31" s="39">
        <v>3602455500.3499999</v>
      </c>
      <c r="M31" s="40">
        <f t="shared" si="3"/>
        <v>0.53767992542537313</v>
      </c>
      <c r="N31" s="39">
        <v>3602455500.3499999</v>
      </c>
      <c r="O31" s="40">
        <f t="shared" si="4"/>
        <v>0.53767992542537313</v>
      </c>
      <c r="P31" s="39">
        <v>3602455500.3499999</v>
      </c>
      <c r="Q31" s="41">
        <f t="shared" si="5"/>
        <v>0.53767992542537313</v>
      </c>
    </row>
    <row r="32" spans="1:17" s="29" customFormat="1" x14ac:dyDescent="0.25">
      <c r="A32" s="7" t="s">
        <v>56</v>
      </c>
      <c r="B32" s="7"/>
      <c r="C32" s="7"/>
      <c r="D32" s="7"/>
      <c r="E32" s="42">
        <f>SUM(E30:E31)</f>
        <v>9000000000</v>
      </c>
      <c r="F32" s="42">
        <f t="shared" ref="F32:P32" si="9">SUM(F30:F31)</f>
        <v>8950732975.4799995</v>
      </c>
      <c r="G32" s="43">
        <f t="shared" si="0"/>
        <v>0.99452588616444437</v>
      </c>
      <c r="H32" s="42">
        <f t="shared" si="9"/>
        <v>49267024.519999996</v>
      </c>
      <c r="I32" s="43">
        <f t="shared" si="1"/>
        <v>5.4741138355555554E-3</v>
      </c>
      <c r="J32" s="42">
        <f t="shared" si="9"/>
        <v>8684325943.8299999</v>
      </c>
      <c r="K32" s="43">
        <f t="shared" si="2"/>
        <v>0.96492510486999994</v>
      </c>
      <c r="L32" s="42">
        <f t="shared" si="9"/>
        <v>5055131307.3500004</v>
      </c>
      <c r="M32" s="43">
        <f t="shared" si="3"/>
        <v>0.56168125637222222</v>
      </c>
      <c r="N32" s="42">
        <f t="shared" si="9"/>
        <v>4841170550.3500004</v>
      </c>
      <c r="O32" s="43">
        <f t="shared" si="4"/>
        <v>0.53790783892777783</v>
      </c>
      <c r="P32" s="42">
        <f t="shared" si="9"/>
        <v>4841170550.3500004</v>
      </c>
      <c r="Q32" s="44">
        <f t="shared" si="5"/>
        <v>0.53790783892777783</v>
      </c>
    </row>
    <row r="33" spans="1:17" s="29" customFormat="1" x14ac:dyDescent="0.25">
      <c r="A33" s="8"/>
      <c r="B33" s="8"/>
      <c r="C33" s="9"/>
      <c r="D33" s="10"/>
      <c r="E33" s="30"/>
      <c r="F33" s="30"/>
      <c r="G33" s="31"/>
      <c r="H33" s="30"/>
      <c r="I33" s="31"/>
      <c r="J33" s="30"/>
      <c r="K33" s="31"/>
      <c r="L33" s="30"/>
      <c r="M33" s="31"/>
      <c r="N33" s="30"/>
      <c r="O33" s="31"/>
      <c r="P33" s="30"/>
      <c r="Q33" s="32"/>
    </row>
    <row r="34" spans="1:17" x14ac:dyDescent="0.25">
      <c r="A34" s="17" t="s">
        <v>57</v>
      </c>
      <c r="B34" s="17"/>
      <c r="C34" s="17"/>
      <c r="D34" s="17"/>
      <c r="E34" s="45">
        <v>17745034382</v>
      </c>
      <c r="F34" s="45">
        <v>17589324211.779999</v>
      </c>
      <c r="G34" s="46">
        <f t="shared" si="0"/>
        <v>0.99122514124977135</v>
      </c>
      <c r="H34" s="45">
        <v>155710170.22</v>
      </c>
      <c r="I34" s="46">
        <f t="shared" si="1"/>
        <v>8.7748587502285962E-3</v>
      </c>
      <c r="J34" s="45">
        <v>15425272130.129999</v>
      </c>
      <c r="K34" s="46">
        <f t="shared" si="2"/>
        <v>0.86927259750913222</v>
      </c>
      <c r="L34" s="45">
        <v>10726277922.969999</v>
      </c>
      <c r="M34" s="46">
        <f t="shared" si="3"/>
        <v>0.60446644915212988</v>
      </c>
      <c r="N34" s="45">
        <v>10480733701.969999</v>
      </c>
      <c r="O34" s="46">
        <f t="shared" si="4"/>
        <v>0.59062910087124565</v>
      </c>
      <c r="P34" s="45">
        <v>10480733701.969999</v>
      </c>
      <c r="Q34" s="26">
        <f t="shared" si="5"/>
        <v>0.59062910087124565</v>
      </c>
    </row>
    <row r="35" spans="1:17" ht="0" hidden="1" customHeight="1" x14ac:dyDescent="0.25"/>
    <row r="36" spans="1:17" ht="13.5" customHeight="1" x14ac:dyDescent="0.25"/>
  </sheetData>
  <mergeCells count="11">
    <mergeCell ref="A20:D20"/>
    <mergeCell ref="A22:B22"/>
    <mergeCell ref="A26:D26"/>
    <mergeCell ref="A32:D32"/>
    <mergeCell ref="A34:D34"/>
    <mergeCell ref="C1:M3"/>
    <mergeCell ref="N1:Q3"/>
    <mergeCell ref="A5:B5"/>
    <mergeCell ref="A6:C6"/>
    <mergeCell ref="A14:D14"/>
    <mergeCell ref="A16:C1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dcterms:created xsi:type="dcterms:W3CDTF">2017-09-05T22:29:37Z</dcterms:created>
  <dcterms:modified xsi:type="dcterms:W3CDTF">2018-01-13T01:26:47Z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