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18/EJECUCION/EJECUCIONES DEFINITIVAS/"/>
    </mc:Choice>
  </mc:AlternateContent>
  <bookViews>
    <workbookView xWindow="0" yWindow="0" windowWidth="24000" windowHeight="8910"/>
  </bookViews>
  <sheets>
    <sheet name="MARZO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J34" i="1"/>
  <c r="H34" i="1"/>
  <c r="F34" i="1"/>
  <c r="E34" i="1"/>
  <c r="N20" i="1" l="1"/>
  <c r="L20" i="1"/>
  <c r="J20" i="1"/>
  <c r="H20" i="1"/>
  <c r="F20" i="1"/>
  <c r="E20" i="1"/>
  <c r="N14" i="1"/>
  <c r="L14" i="1"/>
  <c r="J14" i="1"/>
  <c r="H14" i="1"/>
  <c r="F14" i="1"/>
  <c r="E14" i="1"/>
  <c r="G34" i="1" l="1"/>
  <c r="K34" i="1"/>
  <c r="M34" i="1"/>
  <c r="I34" i="1"/>
  <c r="O34" i="1"/>
  <c r="G20" i="1"/>
  <c r="K20" i="1"/>
  <c r="M14" i="1"/>
  <c r="I14" i="1"/>
  <c r="O14" i="1"/>
  <c r="K14" i="1"/>
  <c r="E26" i="1"/>
  <c r="E36" i="1" s="1"/>
  <c r="G14" i="1"/>
  <c r="M20" i="1"/>
  <c r="F26" i="1"/>
  <c r="J26" i="1"/>
  <c r="I20" i="1"/>
  <c r="O20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<sst xmlns="http://schemas.openxmlformats.org/spreadsheetml/2006/main" count="110" uniqueCount="49">
  <si>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</si>
  <si>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</si>
  <si>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</si>
  <si>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</si>
  <si>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</si>
  <si>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</si>
  <si>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</si>
  <si>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</si>
  <si>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</si>
  <si>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</si>
  <si>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</si>
  <si>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</si>
  <si>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</si>
  <si>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</si>
  <si>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</si>
  <si>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</si>
  <si>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</si>
  <si>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</si>
  <si>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</si>
  <si>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</si>
  <si>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</si>
  <si>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</si>
  <si>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</si>
  <si>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</si>
  <si>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</si>
  <si>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</si>
  <si>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</si>
  <si>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</si>
  <si>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</si>
  <si>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</si>
  <si>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</si>
  <si>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</si>
  <si>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</si>
  <si>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</si>
  <si>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</si>
  <si>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</si>
  <si>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</si>
  <si>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</si>
  <si>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</si>
  <si>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</si>
  <si>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</si>
  <si>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</si>
  <si>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</si>
  <si>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</si>
  <si>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</si>
  <si>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</si>
  <si>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</si>
  <si>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</si>
  <si>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Colombia Compra Eficiente 
Ejecución Presupuestal a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</si>
</sst>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/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workbookViewId="0">
      <selection activeCell="A42" sqref="A42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5" bestFit="1" customWidth="1"/>
    <col min="8" max="8" width="16.28515625" style="1" bestFit="1" customWidth="1"/>
    <col min="9" max="9" width="10.42578125" style="35" bestFit="1" customWidth="1"/>
    <col min="10" max="10" width="17.28515625" style="1" bestFit="1" customWidth="1"/>
    <col min="11" max="11" width="8" style="35" bestFit="1" customWidth="1"/>
    <col min="12" max="12" width="17.28515625" style="1" bestFit="1" customWidth="1"/>
    <col min="13" max="13" width="8" style="35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8" t="s">
        <v>0</v>
      </c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8" t="s">
        <v>1</v>
      </c>
      <c r="B6" s="38"/>
      <c r="C6" s="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v>0.999999985265976</v>
      </c>
      <c r="H8" s="8">
        <v>36</v>
      </c>
      <c r="I8" s="9">
        <v>1.473402402585292E-8</v>
      </c>
      <c r="J8" s="8">
        <v>880321447</v>
      </c>
      <c r="K8" s="9">
        <v>0.36029659307143358</v>
      </c>
      <c r="L8" s="8">
        <v>878580815</v>
      </c>
      <c r="M8" s="9">
        <v>0.35958418991287333</v>
      </c>
      <c r="N8" s="8">
        <v>878580815</v>
      </c>
      <c r="O8" s="10">
        <v>0.35958418991287333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564000000</v>
      </c>
      <c r="G9" s="9">
        <v>0.96706506626725919</v>
      </c>
      <c r="H9" s="8">
        <v>19207914</v>
      </c>
      <c r="I9" s="9">
        <v>3.2934933732740805E-2</v>
      </c>
      <c r="J9" s="8">
        <v>153608786</v>
      </c>
      <c r="K9" s="9">
        <v>0.26338597661759439</v>
      </c>
      <c r="L9" s="8">
        <v>153134487</v>
      </c>
      <c r="M9" s="9">
        <v>0.26257271776322294</v>
      </c>
      <c r="N9" s="8">
        <v>153134487</v>
      </c>
      <c r="O9" s="10">
        <v>0.26257271776322294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657000000</v>
      </c>
      <c r="G10" s="9">
        <v>0.72579921366603872</v>
      </c>
      <c r="H10" s="8">
        <v>248209027</v>
      </c>
      <c r="I10" s="9">
        <v>0.27420078633396128</v>
      </c>
      <c r="J10" s="8">
        <v>71893745</v>
      </c>
      <c r="K10" s="9">
        <v>7.9422258125580972E-2</v>
      </c>
      <c r="L10" s="8">
        <v>70495802</v>
      </c>
      <c r="M10" s="9">
        <v>7.7877926420634333E-2</v>
      </c>
      <c r="N10" s="8">
        <v>70495802</v>
      </c>
      <c r="O10" s="10">
        <v>7.7877926420634333E-2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v>0.9997441582807437</v>
      </c>
      <c r="H11" s="8">
        <v>30000</v>
      </c>
      <c r="I11" s="9">
        <v>2.558417192563534E-4</v>
      </c>
      <c r="J11" s="8">
        <v>34430235</v>
      </c>
      <c r="K11" s="9">
        <v>0.29362301722667578</v>
      </c>
      <c r="L11" s="8">
        <v>34430235</v>
      </c>
      <c r="M11" s="9">
        <v>0.29362301722667578</v>
      </c>
      <c r="N11" s="8">
        <v>31854161</v>
      </c>
      <c r="O11" s="10">
        <v>0.2716541105236227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1002676778</v>
      </c>
      <c r="G12" s="9">
        <v>1</v>
      </c>
      <c r="H12" s="8">
        <v>0</v>
      </c>
      <c r="I12" s="9">
        <v>0</v>
      </c>
      <c r="J12" s="8">
        <v>1002316778</v>
      </c>
      <c r="K12" s="9">
        <v>0.99964096106751565</v>
      </c>
      <c r="L12" s="8">
        <v>262218562</v>
      </c>
      <c r="M12" s="9">
        <v>0.26151853493908284</v>
      </c>
      <c r="N12" s="8">
        <v>262218562</v>
      </c>
      <c r="O12" s="10">
        <v>0.26151853493908284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v>0.94157895085035781</v>
      </c>
      <c r="H13" s="8">
        <v>71166569</v>
      </c>
      <c r="I13" s="9">
        <v>5.8421049149642197E-2</v>
      </c>
      <c r="J13" s="8">
        <v>373147447</v>
      </c>
      <c r="K13" s="9">
        <v>0.30631890292829073</v>
      </c>
      <c r="L13" s="8">
        <v>372790347</v>
      </c>
      <c r="M13" s="9">
        <v>0.30602575746765548</v>
      </c>
      <c r="N13" s="8">
        <v>372790347</v>
      </c>
      <c r="O13" s="10">
        <v>0.30602575746765548</v>
      </c>
    </row>
    <row r="14" spans="1:15" x14ac:dyDescent="0.2">
      <c r="A14" s="39" t="s">
        <v>30</v>
      </c>
      <c r="B14" s="39"/>
      <c r="C14" s="39"/>
      <c r="D14" s="39"/>
      <c r="E14" s="11">
        <f>SUM(E8:E13)</f>
        <v>6269844660</v>
      </c>
      <c r="F14" s="11">
        <f>SUM(F8:F13)</f>
        <v>5931231114</v>
      </c>
      <c r="G14" s="12">
        <f t="shared" ref="G14:G36" si="0">+F14/E14</f>
        <v>0.94599331173860379</v>
      </c>
      <c r="H14" s="11">
        <f>SUM(H8:H13)</f>
        <v>338613546</v>
      </c>
      <c r="I14" s="12">
        <f t="shared" ref="I14:I36" si="1">+H14/E14</f>
        <v>5.4006688261396256E-2</v>
      </c>
      <c r="J14" s="11">
        <f>SUM(J8:J13)</f>
        <v>2515718438</v>
      </c>
      <c r="K14" s="12">
        <f t="shared" ref="K14:K36" si="2">+J14/E14</f>
        <v>0.40124095163786722</v>
      </c>
      <c r="L14" s="11">
        <f>SUM(L8:L13)</f>
        <v>1771650248</v>
      </c>
      <c r="M14" s="12">
        <f t="shared" ref="M14:M36" si="3">+L14/E14</f>
        <v>0.28256684879334792</v>
      </c>
      <c r="N14" s="11">
        <f>SUM(N8:N13)</f>
        <v>1769074174</v>
      </c>
      <c r="O14" s="13">
        <f>+N14/E14</f>
        <v>0.28215598151677335</v>
      </c>
    </row>
    <row r="15" spans="1:15" ht="7.5" customHeight="1" x14ac:dyDescent="0.2">
      <c r="A15" s="14"/>
      <c r="B15" s="14"/>
      <c r="C15" s="15"/>
      <c r="D15" s="16"/>
      <c r="E15" s="17"/>
      <c r="F15" s="17"/>
      <c r="G15" s="18"/>
      <c r="H15" s="17"/>
      <c r="I15" s="18"/>
      <c r="J15" s="17"/>
      <c r="K15" s="18"/>
      <c r="L15" s="17"/>
      <c r="M15" s="18"/>
      <c r="N15" s="17"/>
      <c r="O15" s="19"/>
    </row>
    <row r="16" spans="1:15" x14ac:dyDescent="0.2">
      <c r="A16" s="36" t="s">
        <v>31</v>
      </c>
      <c r="B16" s="36"/>
      <c r="C16" s="36"/>
      <c r="D16" s="20"/>
      <c r="E16" s="21"/>
      <c r="F16" s="21"/>
      <c r="G16" s="22"/>
      <c r="H16" s="21"/>
      <c r="I16" s="22"/>
      <c r="J16" s="21"/>
      <c r="K16" s="22"/>
      <c r="L16" s="21"/>
      <c r="M16" s="22"/>
      <c r="N16" s="21"/>
      <c r="O16" s="23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v>0</v>
      </c>
      <c r="H18" s="8">
        <v>4120000</v>
      </c>
      <c r="I18" s="9">
        <v>1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10"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2757344206.0700002</v>
      </c>
      <c r="G19" s="9">
        <v>0.94673042639872129</v>
      </c>
      <c r="H19" s="8">
        <v>155147173.93000001</v>
      </c>
      <c r="I19" s="9">
        <v>5.3269573601278784E-2</v>
      </c>
      <c r="J19" s="8">
        <v>2121040567.6700001</v>
      </c>
      <c r="K19" s="9">
        <v>0.7282564275503538</v>
      </c>
      <c r="L19" s="8">
        <v>816321433.13999999</v>
      </c>
      <c r="M19" s="9">
        <v>0.2802828666706646</v>
      </c>
      <c r="N19" s="8">
        <v>816321433.13999999</v>
      </c>
      <c r="O19" s="10">
        <v>0.2802828666706646</v>
      </c>
    </row>
    <row r="20" spans="1:15" x14ac:dyDescent="0.2">
      <c r="A20" s="39" t="s">
        <v>36</v>
      </c>
      <c r="B20" s="39"/>
      <c r="C20" s="39"/>
      <c r="D20" s="39"/>
      <c r="E20" s="11">
        <f t="shared" ref="E20:N20" si="4">SUM(E18:E19)</f>
        <v>2916611380</v>
      </c>
      <c r="F20" s="11">
        <f t="shared" si="4"/>
        <v>2757344206.0700002</v>
      </c>
      <c r="G20" s="12">
        <f t="shared" si="0"/>
        <v>0.94539307669779449</v>
      </c>
      <c r="H20" s="11">
        <f t="shared" si="4"/>
        <v>159267173.93000001</v>
      </c>
      <c r="I20" s="12">
        <f t="shared" si="1"/>
        <v>5.4606923302205589E-2</v>
      </c>
      <c r="J20" s="11">
        <f t="shared" si="4"/>
        <v>2121040567.6700001</v>
      </c>
      <c r="K20" s="12">
        <f t="shared" si="2"/>
        <v>0.72722769382803409</v>
      </c>
      <c r="L20" s="11">
        <f t="shared" si="4"/>
        <v>816321433.13999999</v>
      </c>
      <c r="M20" s="12">
        <f t="shared" si="3"/>
        <v>0.27988693959632016</v>
      </c>
      <c r="N20" s="11">
        <f t="shared" si="4"/>
        <v>816321433.13999999</v>
      </c>
      <c r="O20" s="13">
        <f>+N20/E20</f>
        <v>0.27988693959632016</v>
      </c>
    </row>
    <row r="21" spans="1:15" x14ac:dyDescent="0.2">
      <c r="A21" s="14"/>
      <c r="B21" s="14"/>
      <c r="C21" s="15"/>
      <c r="D21" s="14"/>
      <c r="E21" s="17"/>
      <c r="F21" s="17"/>
      <c r="G21" s="18"/>
      <c r="H21" s="17"/>
      <c r="I21" s="18"/>
      <c r="J21" s="17"/>
      <c r="K21" s="18"/>
      <c r="L21" s="17"/>
      <c r="M21" s="18"/>
      <c r="N21" s="17"/>
      <c r="O21" s="19"/>
    </row>
    <row r="22" spans="1:15" x14ac:dyDescent="0.2">
      <c r="A22" s="36" t="s">
        <v>37</v>
      </c>
      <c r="B22" s="36"/>
      <c r="C22" s="24"/>
      <c r="D22" s="25"/>
      <c r="E22" s="21"/>
      <c r="F22" s="21"/>
      <c r="G22" s="22"/>
      <c r="H22" s="21"/>
      <c r="I22" s="22"/>
      <c r="J22" s="21"/>
      <c r="K22" s="22"/>
      <c r="L22" s="21"/>
      <c r="M22" s="22"/>
      <c r="N22" s="21"/>
      <c r="O22" s="23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0</v>
      </c>
      <c r="G24" s="9">
        <v>0</v>
      </c>
      <c r="H24" s="8">
        <v>38110000</v>
      </c>
      <c r="I24" s="9">
        <v>1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10">
        <v>0</v>
      </c>
    </row>
    <row r="25" spans="1:15" x14ac:dyDescent="0.2">
      <c r="A25" s="26"/>
      <c r="B25" s="27"/>
      <c r="C25" s="27"/>
      <c r="D25" s="28"/>
      <c r="E25" s="29"/>
      <c r="F25" s="29"/>
      <c r="G25" s="30"/>
      <c r="H25" s="29"/>
      <c r="I25" s="30"/>
      <c r="J25" s="29"/>
      <c r="K25" s="30"/>
      <c r="L25" s="29"/>
      <c r="M25" s="30"/>
      <c r="N25" s="29"/>
      <c r="O25" s="31"/>
    </row>
    <row r="26" spans="1:15" x14ac:dyDescent="0.2">
      <c r="A26" s="39" t="s">
        <v>40</v>
      </c>
      <c r="B26" s="39"/>
      <c r="C26" s="39"/>
      <c r="D26" s="39"/>
      <c r="E26" s="11">
        <f>+E24+E20+E14</f>
        <v>9224566040</v>
      </c>
      <c r="F26" s="11">
        <f>+F24+F20+F14</f>
        <v>8688575320.0699997</v>
      </c>
      <c r="G26" s="12">
        <f t="shared" si="0"/>
        <v>0.9418952915935761</v>
      </c>
      <c r="H26" s="11">
        <f>+H24+H20+H14</f>
        <v>535990719.93000001</v>
      </c>
      <c r="I26" s="12">
        <f t="shared" si="1"/>
        <v>5.8104708406423858E-2</v>
      </c>
      <c r="J26" s="11">
        <f>+J24+J20+J14</f>
        <v>4636759005.6700001</v>
      </c>
      <c r="K26" s="12">
        <f t="shared" si="2"/>
        <v>0.50265334819696295</v>
      </c>
      <c r="L26" s="11">
        <f>+L24+L20+L14</f>
        <v>2587971681.1399999</v>
      </c>
      <c r="M26" s="12">
        <f t="shared" si="3"/>
        <v>0.2805521332838764</v>
      </c>
      <c r="N26" s="11">
        <f>+N24+N20+N14</f>
        <v>2585395607.1399999</v>
      </c>
      <c r="O26" s="13">
        <f>+N26/E26</f>
        <v>0.2802728709327989</v>
      </c>
    </row>
    <row r="27" spans="1:15" x14ac:dyDescent="0.2">
      <c r="A27" s="32"/>
      <c r="B27" s="32"/>
      <c r="C27" s="32"/>
      <c r="D27" s="32"/>
      <c r="E27" s="17"/>
      <c r="F27" s="17"/>
      <c r="G27" s="18"/>
      <c r="H27" s="17"/>
      <c r="I27" s="18"/>
      <c r="J27" s="17"/>
      <c r="K27" s="18"/>
      <c r="L27" s="17"/>
      <c r="M27" s="18"/>
      <c r="N27" s="17"/>
      <c r="O27" s="19"/>
    </row>
    <row r="28" spans="1:15" x14ac:dyDescent="0.2">
      <c r="A28" s="33" t="s">
        <v>41</v>
      </c>
      <c r="B28" s="34"/>
      <c r="C28" s="34"/>
      <c r="D28" s="34"/>
      <c r="E28" s="21"/>
      <c r="F28" s="21"/>
      <c r="G28" s="22"/>
      <c r="H28" s="21"/>
      <c r="I28" s="22"/>
      <c r="J28" s="21"/>
      <c r="K28" s="22"/>
      <c r="L28" s="21"/>
      <c r="M28" s="22"/>
      <c r="N28" s="21"/>
      <c r="O28" s="23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>
        <v>10</v>
      </c>
      <c r="D30" s="7" t="s">
        <v>43</v>
      </c>
      <c r="E30" s="8">
        <v>545604375</v>
      </c>
      <c r="F30" s="8">
        <v>545604374.82000005</v>
      </c>
      <c r="G30" s="9">
        <v>0.99999999967009068</v>
      </c>
      <c r="H30" s="8">
        <v>0.18</v>
      </c>
      <c r="I30" s="9">
        <v>3.2990937801772575E-10</v>
      </c>
      <c r="J30" s="8">
        <v>545604374.82000005</v>
      </c>
      <c r="K30" s="9">
        <v>0.99999999967009068</v>
      </c>
      <c r="L30" s="8">
        <v>0</v>
      </c>
      <c r="M30" s="9">
        <v>0</v>
      </c>
      <c r="N30" s="8">
        <v>0</v>
      </c>
      <c r="O30" s="10">
        <v>0</v>
      </c>
    </row>
    <row r="31" spans="1:15" ht="36" x14ac:dyDescent="0.2">
      <c r="A31" s="5" t="s">
        <v>42</v>
      </c>
      <c r="B31" s="6" t="s">
        <v>18</v>
      </c>
      <c r="C31" s="6">
        <v>14</v>
      </c>
      <c r="D31" s="7" t="s">
        <v>43</v>
      </c>
      <c r="E31" s="8">
        <v>1047943903</v>
      </c>
      <c r="F31" s="8">
        <v>940906584</v>
      </c>
      <c r="G31" s="9">
        <v>0.89785968629276902</v>
      </c>
      <c r="H31" s="8">
        <v>107037319</v>
      </c>
      <c r="I31" s="9">
        <v>0.10214031370723095</v>
      </c>
      <c r="J31" s="8">
        <v>940906584</v>
      </c>
      <c r="K31" s="9">
        <v>0.89785968629276902</v>
      </c>
      <c r="L31" s="8">
        <v>260931656</v>
      </c>
      <c r="M31" s="9">
        <v>0.24899391585085637</v>
      </c>
      <c r="N31" s="8">
        <v>260931656</v>
      </c>
      <c r="O31" s="10">
        <v>0.24899391585085637</v>
      </c>
    </row>
    <row r="32" spans="1:15" ht="48" x14ac:dyDescent="0.2">
      <c r="A32" s="5" t="s">
        <v>44</v>
      </c>
      <c r="B32" s="6" t="s">
        <v>18</v>
      </c>
      <c r="C32" s="6">
        <v>10</v>
      </c>
      <c r="D32" s="7" t="s">
        <v>45</v>
      </c>
      <c r="E32" s="8">
        <v>3424152725</v>
      </c>
      <c r="F32" s="8">
        <v>2888448575</v>
      </c>
      <c r="G32" s="9">
        <v>0.8435513269928695</v>
      </c>
      <c r="H32" s="8">
        <v>535704150</v>
      </c>
      <c r="I32" s="9">
        <v>0.15644867300713056</v>
      </c>
      <c r="J32" s="8">
        <v>2878498350</v>
      </c>
      <c r="K32" s="9">
        <v>0.84064543295159244</v>
      </c>
      <c r="L32" s="8">
        <v>872770686</v>
      </c>
      <c r="M32" s="9">
        <v>0.25488661169457622</v>
      </c>
      <c r="N32" s="8">
        <v>865770686</v>
      </c>
      <c r="O32" s="10">
        <v>0.25284231035576837</v>
      </c>
    </row>
    <row r="33" spans="1:15" ht="48" x14ac:dyDescent="0.2">
      <c r="A33" s="5" t="s">
        <v>44</v>
      </c>
      <c r="B33" s="6" t="s">
        <v>18</v>
      </c>
      <c r="C33" s="6">
        <v>14</v>
      </c>
      <c r="D33" s="7" t="s">
        <v>45</v>
      </c>
      <c r="E33" s="8">
        <v>3982298997</v>
      </c>
      <c r="F33" s="8">
        <v>3961288695</v>
      </c>
      <c r="G33" s="9">
        <v>0.99472407721875533</v>
      </c>
      <c r="H33" s="8">
        <v>21010302</v>
      </c>
      <c r="I33" s="9">
        <v>5.2759227812446451E-3</v>
      </c>
      <c r="J33" s="8">
        <v>3959872028</v>
      </c>
      <c r="K33" s="9">
        <v>0.9943683362256589</v>
      </c>
      <c r="L33" s="8">
        <v>896106103</v>
      </c>
      <c r="M33" s="9">
        <v>0.22502230587785269</v>
      </c>
      <c r="N33" s="8">
        <v>896106103</v>
      </c>
      <c r="O33" s="10">
        <v>0.22502230587785269</v>
      </c>
    </row>
    <row r="34" spans="1:15" x14ac:dyDescent="0.2">
      <c r="A34" s="39" t="s">
        <v>46</v>
      </c>
      <c r="B34" s="39"/>
      <c r="C34" s="39"/>
      <c r="D34" s="39"/>
      <c r="E34" s="11">
        <f>SUM(E30:E33)</f>
        <v>9000000000</v>
      </c>
      <c r="F34" s="11">
        <f>SUM(F30:F33)</f>
        <v>8336248228.8199997</v>
      </c>
      <c r="G34" s="12">
        <f t="shared" si="0"/>
        <v>0.92624980320222217</v>
      </c>
      <c r="H34" s="11">
        <f>SUM(H30:H33)</f>
        <v>663751771.18000007</v>
      </c>
      <c r="I34" s="12">
        <f t="shared" si="1"/>
        <v>7.3750196797777778E-2</v>
      </c>
      <c r="J34" s="11">
        <f>SUM(J30:J33)</f>
        <v>8324881336.8199997</v>
      </c>
      <c r="K34" s="12">
        <f t="shared" si="2"/>
        <v>0.92498681520222215</v>
      </c>
      <c r="L34" s="11">
        <f>SUM(L30:L33)</f>
        <v>2029808445</v>
      </c>
      <c r="M34" s="12">
        <f t="shared" si="3"/>
        <v>0.22553427166666667</v>
      </c>
      <c r="N34" s="11">
        <f>SUM(N30:N33)</f>
        <v>2022808445</v>
      </c>
      <c r="O34" s="13">
        <f>+N34/E34</f>
        <v>0.22475649388888888</v>
      </c>
    </row>
    <row r="35" spans="1:15" x14ac:dyDescent="0.2">
      <c r="A35" s="26"/>
      <c r="B35" s="26"/>
      <c r="C35" s="27"/>
      <c r="D35" s="28"/>
      <c r="E35" s="29"/>
      <c r="F35" s="29"/>
      <c r="G35" s="30"/>
      <c r="H35" s="29"/>
      <c r="I35" s="30"/>
      <c r="J35" s="29"/>
      <c r="K35" s="30"/>
      <c r="L35" s="29"/>
      <c r="M35" s="30"/>
      <c r="N35" s="29"/>
      <c r="O35" s="31"/>
    </row>
    <row r="36" spans="1:15" x14ac:dyDescent="0.2">
      <c r="A36" s="39" t="s">
        <v>47</v>
      </c>
      <c r="B36" s="39"/>
      <c r="C36" s="39"/>
      <c r="D36" s="39"/>
      <c r="E36" s="11">
        <f>+E26+E34</f>
        <v>18224566040</v>
      </c>
      <c r="F36" s="11">
        <f>+F26+F34</f>
        <v>17024823548.889999</v>
      </c>
      <c r="G36" s="12">
        <f t="shared" si="0"/>
        <v>0.93416894051267074</v>
      </c>
      <c r="H36" s="11">
        <f>+H26+H34</f>
        <v>1199742491.1100001</v>
      </c>
      <c r="I36" s="12">
        <f t="shared" si="1"/>
        <v>6.583105948732923E-2</v>
      </c>
      <c r="J36" s="11">
        <f>+J26+J34</f>
        <v>12961640342.49</v>
      </c>
      <c r="K36" s="12">
        <f t="shared" si="2"/>
        <v>0.71121805117560977</v>
      </c>
      <c r="L36" s="11">
        <f>+L26+L34</f>
        <v>4617780126.1399994</v>
      </c>
      <c r="M36" s="12">
        <f t="shared" si="3"/>
        <v>0.25338217195431223</v>
      </c>
      <c r="N36" s="11">
        <f>+N26+N34</f>
        <v>4608204052.1399994</v>
      </c>
      <c r="O36" s="13">
        <f>+N36/E36</f>
        <v>0.25285672328360143</v>
      </c>
    </row>
    <row r="37" spans="1:15" ht="0" hidden="1" customHeight="1" x14ac:dyDescent="0.2"/>
    <row r="39" spans="1:15" x14ac:dyDescent="0.2">
      <c r="G39" s="1"/>
      <c r="I39" s="1"/>
      <c r="K39" s="1"/>
      <c r="M39" s="1"/>
    </row>
    <row r="40" spans="1:15" x14ac:dyDescent="0.2">
      <c r="G40" s="1"/>
      <c r="I40" s="1"/>
      <c r="K40" s="1"/>
      <c r="M40" s="1"/>
    </row>
  </sheetData>
  <mergeCells count="11">
    <mergeCell ref="A20:D20"/>
    <mergeCell ref="A22:B22"/>
    <mergeCell ref="A26:D26"/>
    <mergeCell ref="A34:D34"/>
    <mergeCell ref="A36:D36"/>
    <mergeCell ref="A16:C16"/>
    <mergeCell ref="A1:M3"/>
    <mergeCell ref="N1:O3"/>
    <mergeCell ref="A5:B5"/>
    <mergeCell ref="A6:C6"/>
    <mergeCell ref="A14:D1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2018-05-03T18:36:46Z</dcterms:modified>
</cp:coreProperties>
</file>