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101\secretaria general\201-Gestión financiera\SG.201.26_INFORMES\SG.201.26.15_Informes presupuestales\Informes de ejecución apropiación\2016\Septiembre\"/>
    </mc:Choice>
  </mc:AlternateContent>
  <bookViews>
    <workbookView xWindow="0" yWindow="0" windowWidth="17970" windowHeight="5640"/>
  </bookViews>
  <sheets>
    <sheet name="REP_EPG034_EjecucionPresupuesta" sheetId="1" r:id="rId1"/>
  </sheets>
  <calcPr calcId="171027"/>
</workbook>
</file>

<file path=xl/calcChain.xml><?xml version="1.0" encoding="utf-8"?>
<calcChain xmlns="http://schemas.openxmlformats.org/spreadsheetml/2006/main">
  <c r="S35" i="1" l="1"/>
  <c r="S32" i="1"/>
  <c r="S31" i="1"/>
  <c r="S30" i="1"/>
  <c r="S24" i="1"/>
  <c r="S19" i="1"/>
  <c r="S18" i="1"/>
  <c r="S13" i="1"/>
  <c r="S12" i="1"/>
  <c r="S11" i="1"/>
  <c r="S10" i="1"/>
  <c r="S9" i="1"/>
  <c r="S8" i="1"/>
  <c r="Q35" i="1"/>
  <c r="Q32" i="1"/>
  <c r="Q31" i="1"/>
  <c r="Q30" i="1"/>
  <c r="Q24" i="1"/>
  <c r="Q19" i="1"/>
  <c r="Q18" i="1"/>
  <c r="Q13" i="1"/>
  <c r="Q12" i="1"/>
  <c r="Q11" i="1"/>
  <c r="Q10" i="1"/>
  <c r="Q9" i="1"/>
  <c r="Q8" i="1"/>
  <c r="O35" i="1"/>
  <c r="O32" i="1"/>
  <c r="O31" i="1"/>
  <c r="O30" i="1"/>
  <c r="O24" i="1"/>
  <c r="O19" i="1"/>
  <c r="O18" i="1"/>
  <c r="O13" i="1"/>
  <c r="O12" i="1"/>
  <c r="O11" i="1"/>
  <c r="O10" i="1"/>
  <c r="O9" i="1"/>
  <c r="O8" i="1"/>
  <c r="M35" i="1"/>
  <c r="M32" i="1"/>
  <c r="M31" i="1"/>
  <c r="M30" i="1"/>
  <c r="M24" i="1"/>
  <c r="M19" i="1"/>
  <c r="M18" i="1"/>
  <c r="M13" i="1"/>
  <c r="M12" i="1"/>
  <c r="M11" i="1"/>
  <c r="M10" i="1"/>
  <c r="M9" i="1"/>
  <c r="M8" i="1"/>
  <c r="K35" i="1"/>
  <c r="K32" i="1"/>
  <c r="K31" i="1"/>
  <c r="K30" i="1"/>
  <c r="K24" i="1"/>
  <c r="K19" i="1"/>
  <c r="K18" i="1"/>
  <c r="K13" i="1"/>
  <c r="K12" i="1"/>
  <c r="K11" i="1"/>
  <c r="K10" i="1"/>
  <c r="K9" i="1"/>
  <c r="K8" i="1"/>
  <c r="I35" i="1"/>
  <c r="I32" i="1"/>
  <c r="I31" i="1"/>
  <c r="I30" i="1"/>
  <c r="I24" i="1"/>
  <c r="I19" i="1"/>
  <c r="I18" i="1"/>
  <c r="I13" i="1"/>
  <c r="I12" i="1"/>
  <c r="I11" i="1"/>
  <c r="I10" i="1"/>
  <c r="I9" i="1"/>
  <c r="I8" i="1"/>
  <c r="G35" i="1"/>
  <c r="G32" i="1"/>
  <c r="G31" i="1"/>
  <c r="G30" i="1"/>
  <c r="G24" i="1"/>
  <c r="G19" i="1"/>
  <c r="G18" i="1"/>
  <c r="G13" i="1"/>
  <c r="G12" i="1"/>
  <c r="G11" i="1"/>
  <c r="G10" i="1"/>
  <c r="G9" i="1"/>
  <c r="G8" i="1"/>
  <c r="R33" i="1"/>
  <c r="S33" i="1" s="1"/>
  <c r="P33" i="1"/>
  <c r="N33" i="1"/>
  <c r="L33" i="1"/>
  <c r="J33" i="1"/>
  <c r="H33" i="1"/>
  <c r="F33" i="1"/>
  <c r="G33" i="1" s="1"/>
  <c r="E33" i="1"/>
  <c r="R20" i="1"/>
  <c r="S20" i="1" s="1"/>
  <c r="P20" i="1"/>
  <c r="N20" i="1"/>
  <c r="L20" i="1"/>
  <c r="M20" i="1" s="1"/>
  <c r="J20" i="1"/>
  <c r="H20" i="1"/>
  <c r="F20" i="1"/>
  <c r="E20" i="1"/>
  <c r="R14" i="1"/>
  <c r="S14" i="1" s="1"/>
  <c r="P14" i="1"/>
  <c r="N14" i="1"/>
  <c r="L14" i="1"/>
  <c r="J14" i="1"/>
  <c r="H14" i="1"/>
  <c r="F14" i="1"/>
  <c r="E14" i="1"/>
  <c r="O14" i="1" l="1"/>
  <c r="O20" i="1"/>
  <c r="O33" i="1"/>
  <c r="Q14" i="1"/>
  <c r="Q20" i="1"/>
  <c r="Q33" i="1"/>
  <c r="G14" i="1"/>
  <c r="K14" i="1"/>
  <c r="K20" i="1"/>
  <c r="K33" i="1"/>
  <c r="M14" i="1"/>
  <c r="M33" i="1"/>
  <c r="I14" i="1"/>
  <c r="I20" i="1"/>
  <c r="I33" i="1"/>
  <c r="E26" i="1"/>
  <c r="F26" i="1"/>
  <c r="G20" i="1"/>
  <c r="H26" i="1"/>
  <c r="J26" i="1"/>
  <c r="L26" i="1"/>
  <c r="N26" i="1"/>
  <c r="P26" i="1"/>
  <c r="R26" i="1"/>
  <c r="S26" i="1" s="1"/>
  <c r="Q26" i="1" l="1"/>
  <c r="O26" i="1"/>
  <c r="M26" i="1"/>
  <c r="K26" i="1"/>
  <c r="I26" i="1"/>
  <c r="G26" i="1"/>
</calcChain>
</file>

<file path=xl/sharedStrings.xml><?xml version="1.0" encoding="utf-8"?>
<sst xmlns="http://schemas.openxmlformats.org/spreadsheetml/2006/main" count="142" uniqueCount="62">
  <si>
    <t>Año Fiscal:</t>
  </si>
  <si>
    <t/>
  </si>
  <si>
    <t>Vigencia:</t>
  </si>
  <si>
    <t>Actual</t>
  </si>
  <si>
    <t>Periodo:</t>
  </si>
  <si>
    <t>Septiembre</t>
  </si>
  <si>
    <t>REC</t>
  </si>
  <si>
    <t>CDP</t>
  </si>
  <si>
    <t>A-1-0-1-1</t>
  </si>
  <si>
    <t>Nación</t>
  </si>
  <si>
    <t>10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</si>
  <si>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</si>
  <si>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</si>
  <si>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</si>
  <si>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</si>
  <si>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</si>
  <si>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</si>
  <si>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</si>
  <si>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</si>
  <si>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</si>
  <si>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</si>
  <si>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</si>
  <si>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</si>
  <si>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</si>
  <si>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</si>
  <si>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</si>
  <si>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</si>
  <si>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</si>
  <si>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CUOTA DE AUDITAJE CONTRANAL</t>
  </si>
  <si>
    <t>C-520-1000-1</t>
  </si>
  <si>
    <t>FORTALECIMIENTO DE LA CONTRATACIÓN PÚBLICA NACIONAL</t>
  </si>
  <si>
    <t>14</t>
  </si>
  <si>
    <t>Propios</t>
  </si>
  <si>
    <t>21</t>
  </si>
  <si>
    <t>% Orden de pago</t>
  </si>
  <si>
    <t>Colombia Compra Eficiente 
Ejecución Presupuestal a 30 de Septiembre de 2016</t>
  </si>
  <si>
    <t>Funcionamiento</t>
  </si>
  <si>
    <t>Gastos de Personal</t>
  </si>
  <si>
    <t>Rubro</t>
  </si>
  <si>
    <t>Fuente</t>
  </si>
  <si>
    <t>Descripción</t>
  </si>
  <si>
    <t>Apr. Vigente</t>
  </si>
  <si>
    <t>Apr. Bloqueada</t>
  </si>
  <si>
    <t>% Apr Bloqueada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</si>
  <si>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</si>
  <si>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</si>
  <si>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</si>
  <si>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</si>
  <si>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</si>
  <si>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</si>
  <si>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</si>
  <si>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Orden de pago</t>
  </si>
  <si>
    <t>Pago</t>
  </si>
  <si>
    <t>% Pago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</si>
  <si>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</si>
  <si>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</si>
  <si>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</si>
  <si>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</si>
  <si>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</si>
  <si>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</si>
  <si>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Total Inversión</t>
  </si>
  <si>
    <t>Total Presupuesto CCE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</si>
</sst>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240A]&quot;$&quot;\ #,##0.00;\(&quot;$&quot;\ #,##0.00\)"/>
    <numFmt numFmtId="165" formatCode="&quot;$&quot;#,##0.00"/>
  </numFmts>
  <fonts count="11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165" fontId="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7" fillId="0" borderId="2" xfId="0" applyNumberFormat="1" applyFont="1" applyFill="1" applyBorder="1" applyAlignment="1">
      <alignment vertical="center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horizontal="left" vertical="center" wrapText="1" readingOrder="1"/>
    </xf>
    <xf numFmtId="164" fontId="7" fillId="0" borderId="3" xfId="0" applyNumberFormat="1" applyFont="1" applyFill="1" applyBorder="1" applyAlignment="1">
      <alignment horizontal="right" vertical="center" wrapText="1" readingOrder="1"/>
    </xf>
    <xf numFmtId="0" fontId="7" fillId="0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left" vertical="center" wrapText="1" readingOrder="1"/>
    </xf>
    <xf numFmtId="0" fontId="5" fillId="0" borderId="3" xfId="0" applyNumberFormat="1" applyFont="1" applyFill="1" applyBorder="1" applyAlignment="1">
      <alignment vertical="center" wrapText="1" readingOrder="1"/>
    </xf>
    <xf numFmtId="0" fontId="5" fillId="0" borderId="4" xfId="0" applyNumberFormat="1" applyFont="1" applyFill="1" applyBorder="1" applyAlignment="1">
      <alignment vertical="center" wrapText="1" readingOrder="1"/>
    </xf>
    <xf numFmtId="0" fontId="5" fillId="0" borderId="4" xfId="0" applyNumberFormat="1" applyFont="1" applyFill="1" applyBorder="1" applyAlignment="1">
      <alignment horizontal="center" vertical="center" wrapText="1" readingOrder="1"/>
    </xf>
    <xf numFmtId="0" fontId="5" fillId="0" borderId="4" xfId="0" applyNumberFormat="1" applyFont="1" applyFill="1" applyBorder="1" applyAlignment="1">
      <alignment horizontal="left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164" fontId="9" fillId="2" borderId="1" xfId="0" applyNumberFormat="1" applyFont="1" applyFill="1" applyBorder="1" applyAlignment="1">
      <alignment horizontal="right" vertical="center" wrapText="1" readingOrder="1"/>
    </xf>
    <xf numFmtId="164" fontId="10" fillId="2" borderId="1" xfId="0" applyNumberFormat="1" applyFont="1" applyFill="1" applyBorder="1" applyAlignment="1">
      <alignment horizontal="right" vertical="center" wrapText="1" readingOrder="1"/>
    </xf>
    <xf numFmtId="0" fontId="10" fillId="2" borderId="1" xfId="0" applyNumberFormat="1" applyFont="1" applyFill="1" applyBorder="1" applyAlignment="1">
      <alignment horizontal="left" vertical="center" wrapText="1" readingOrder="1"/>
    </xf>
    <xf numFmtId="164" fontId="4" fillId="0" borderId="2" xfId="0" applyNumberFormat="1" applyFont="1" applyFill="1" applyBorder="1" applyAlignment="1">
      <alignment horizontal="right" vertical="center" wrapText="1" readingOrder="1"/>
    </xf>
    <xf numFmtId="164" fontId="4" fillId="0" borderId="3" xfId="0" applyNumberFormat="1" applyFont="1" applyFill="1" applyBorder="1" applyAlignment="1">
      <alignment horizontal="right" vertical="center" wrapText="1" readingOrder="1"/>
    </xf>
    <xf numFmtId="164" fontId="8" fillId="2" borderId="1" xfId="0" applyNumberFormat="1" applyFont="1" applyFill="1" applyBorder="1" applyAlignment="1">
      <alignment horizontal="left" vertical="center" wrapText="1" readingOrder="1"/>
    </xf>
    <xf numFmtId="0" fontId="5" fillId="0" borderId="3" xfId="0" applyNumberFormat="1" applyFont="1" applyFill="1" applyBorder="1" applyAlignment="1">
      <alignment horizontal="left" vertical="center" wrapText="1" readingOrder="1"/>
    </xf>
    <xf numFmtId="0" fontId="8" fillId="2" borderId="1" xfId="0" applyNumberFormat="1" applyFont="1" applyFill="1" applyBorder="1" applyAlignment="1">
      <alignment horizontal="left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left" vertical="center" wrapText="1" readingOrder="1"/>
    </xf>
    <xf numFmtId="10" fontId="4" fillId="0" borderId="1" xfId="1" applyNumberFormat="1" applyFont="1" applyFill="1" applyBorder="1" applyAlignment="1">
      <alignment horizontal="center" vertical="center" wrapText="1" readingOrder="1"/>
    </xf>
    <xf numFmtId="10" fontId="10" fillId="2" borderId="1" xfId="1" applyNumberFormat="1" applyFont="1" applyFill="1" applyBorder="1" applyAlignment="1">
      <alignment horizontal="center" vertical="center" wrapText="1" readingOrder="1"/>
    </xf>
    <xf numFmtId="10" fontId="4" fillId="0" borderId="2" xfId="1" applyNumberFormat="1" applyFont="1" applyFill="1" applyBorder="1" applyAlignment="1">
      <alignment horizontal="center" vertical="center" wrapText="1" readingOrder="1"/>
    </xf>
    <xf numFmtId="10" fontId="4" fillId="0" borderId="3" xfId="1" applyNumberFormat="1" applyFont="1" applyFill="1" applyBorder="1" applyAlignment="1">
      <alignment horizontal="center" vertical="center" wrapText="1" readingOrder="1"/>
    </xf>
    <xf numFmtId="10" fontId="9" fillId="2" borderId="1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0" fontId="3" fillId="0" borderId="1" xfId="1" applyNumberFormat="1" applyFont="1" applyFill="1" applyBorder="1" applyAlignment="1">
      <alignment horizontal="center" vertical="center"/>
    </xf>
    <xf numFmtId="10" fontId="10" fillId="2" borderId="1" xfId="1" applyNumberFormat="1" applyFont="1" applyFill="1" applyBorder="1" applyAlignment="1">
      <alignment horizontal="center" vertical="center"/>
    </xf>
    <xf numFmtId="10" fontId="3" fillId="0" borderId="2" xfId="1" applyNumberFormat="1" applyFont="1" applyFill="1" applyBorder="1" applyAlignment="1">
      <alignment horizontal="center" vertical="center"/>
    </xf>
    <xf numFmtId="10" fontId="3" fillId="0" borderId="3" xfId="1" applyNumberFormat="1" applyFont="1" applyFill="1" applyBorder="1" applyAlignment="1">
      <alignment horizontal="center" vertical="center"/>
    </xf>
    <xf numFmtId="10" fontId="9" fillId="2" borderId="1" xfId="1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right" vertical="center" wrapText="1" readingOrder="1"/>
    </xf>
    <xf numFmtId="0" fontId="4" fillId="0" borderId="4" xfId="0" applyNumberFormat="1" applyFont="1" applyFill="1" applyBorder="1" applyAlignment="1">
      <alignment horizontal="left" vertical="center" wrapText="1" readingOrder="1"/>
    </xf>
    <xf numFmtId="10" fontId="4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vertical="center" wrapText="1" readingOrder="1"/>
    </xf>
    <xf numFmtId="0" fontId="4" fillId="0" borderId="4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504824</xdr:colOff>
      <xdr:row>0</xdr:row>
      <xdr:rowOff>104775</xdr:rowOff>
    </xdr:from>
    <xdr:to>
      <xdr:col>17</xdr:col>
      <xdr:colOff>1167115</xdr:colOff>
      <xdr:row>2</xdr:row>
      <xdr:rowOff>161925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73199" y="104775"/>
          <a:ext cx="2472041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showGridLines="0" tabSelected="1" zoomScaleNormal="100" workbookViewId="0">
      <selection activeCell="A6" sqref="A6:C6"/>
    </sheetView>
  </sheetViews>
  <sheetFormatPr baseColWidth="10" defaultRowHeight="12" x14ac:dyDescent="0.25"/>
  <cols>
    <col min="1" max="1" width="10.5" style="2" bestFit="1" customWidth="1"/>
    <col min="2" max="2" width="9.125" style="2" bestFit="1" customWidth="1"/>
    <col min="3" max="3" width="4.125" style="2" bestFit="1" customWidth="1"/>
    <col min="4" max="4" width="27.625" style="2" customWidth="1"/>
    <col min="5" max="5" width="15.75" style="2" customWidth="1"/>
    <col min="6" max="6" width="13.375" style="2" customWidth="1"/>
    <col min="7" max="7" width="9.375" style="38" customWidth="1"/>
    <col min="8" max="8" width="15.625" style="2" customWidth="1"/>
    <col min="9" max="9" width="7" style="38" bestFit="1" customWidth="1"/>
    <col min="10" max="10" width="13.75" style="2" customWidth="1"/>
    <col min="11" max="11" width="7" style="38" bestFit="1" customWidth="1"/>
    <col min="12" max="12" width="16.125" style="2" customWidth="1"/>
    <col min="13" max="13" width="7.75" style="38" bestFit="1" customWidth="1"/>
    <col min="14" max="14" width="16.75" style="2" customWidth="1"/>
    <col min="15" max="15" width="7.375" style="38" bestFit="1" customWidth="1"/>
    <col min="16" max="16" width="16.25" style="2" customWidth="1"/>
    <col min="17" max="17" width="7.5" style="38" bestFit="1" customWidth="1"/>
    <col min="18" max="18" width="16" style="2" customWidth="1"/>
    <col min="19" max="19" width="6.75" style="38" bestFit="1" customWidth="1"/>
    <col min="20" max="20" width="10.5" style="2" customWidth="1"/>
    <col min="21" max="16384" width="11" style="2"/>
  </cols>
  <sheetData>
    <row r="1" spans="1:19" ht="18.75" customHeight="1" x14ac:dyDescent="0.25">
      <c r="A1" s="7" t="s">
        <v>0</v>
      </c>
      <c r="B1" s="7">
        <v>2016</v>
      </c>
      <c r="C1" s="31" t="s">
        <v>35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 t="s">
        <v>1</v>
      </c>
      <c r="Q1" s="31"/>
      <c r="R1" s="31"/>
      <c r="S1" s="31"/>
    </row>
    <row r="2" spans="1:19" ht="18.75" customHeight="1" x14ac:dyDescent="0.25">
      <c r="A2" s="7" t="s">
        <v>2</v>
      </c>
      <c r="B2" s="7" t="s">
        <v>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8.75" customHeight="1" x14ac:dyDescent="0.25">
      <c r="A3" s="7" t="s">
        <v>4</v>
      </c>
      <c r="B3" s="7" t="s">
        <v>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x14ac:dyDescent="0.25">
      <c r="A4" s="22"/>
      <c r="B4" s="2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9" ht="12.75" x14ac:dyDescent="0.25">
      <c r="A5" s="32" t="s">
        <v>36</v>
      </c>
      <c r="B5" s="3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5"/>
    </row>
    <row r="6" spans="1:19" ht="12.75" x14ac:dyDescent="0.25">
      <c r="A6" s="32" t="s">
        <v>37</v>
      </c>
      <c r="B6" s="32"/>
      <c r="C6" s="3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5"/>
    </row>
    <row r="7" spans="1:19" ht="38.25" x14ac:dyDescent="0.25">
      <c r="A7" s="6" t="s">
        <v>38</v>
      </c>
      <c r="B7" s="6" t="s">
        <v>39</v>
      </c>
      <c r="C7" s="6" t="s">
        <v>6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7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34</v>
      </c>
      <c r="R7" s="6" t="s">
        <v>52</v>
      </c>
      <c r="S7" s="6" t="s">
        <v>53</v>
      </c>
    </row>
    <row r="8" spans="1:19" ht="24" x14ac:dyDescent="0.25">
      <c r="A8" s="8" t="s">
        <v>8</v>
      </c>
      <c r="B8" s="9" t="s">
        <v>9</v>
      </c>
      <c r="C8" s="9" t="s">
        <v>10</v>
      </c>
      <c r="D8" s="10" t="s">
        <v>11</v>
      </c>
      <c r="E8" s="11">
        <v>2193000000</v>
      </c>
      <c r="F8" s="11">
        <v>0</v>
      </c>
      <c r="G8" s="33">
        <f>+F8/E8</f>
        <v>0</v>
      </c>
      <c r="H8" s="11">
        <v>2193000000</v>
      </c>
      <c r="I8" s="33">
        <f>+H8/E8</f>
        <v>1</v>
      </c>
      <c r="J8" s="11">
        <v>0</v>
      </c>
      <c r="K8" s="33">
        <f>+J8/E8</f>
        <v>0</v>
      </c>
      <c r="L8" s="11">
        <v>1785082086</v>
      </c>
      <c r="M8" s="33">
        <f>+L8/E8</f>
        <v>0.81399091928864564</v>
      </c>
      <c r="N8" s="11">
        <v>1781593403</v>
      </c>
      <c r="O8" s="33">
        <f>+N8/E8</f>
        <v>0.81240009256725942</v>
      </c>
      <c r="P8" s="11">
        <v>1781593403</v>
      </c>
      <c r="Q8" s="33">
        <f>+P8/E8</f>
        <v>0.81240009256725942</v>
      </c>
      <c r="R8" s="11">
        <v>1781593403</v>
      </c>
      <c r="S8" s="40">
        <f>+R8/E8</f>
        <v>0.81240009256725942</v>
      </c>
    </row>
    <row r="9" spans="1:19" x14ac:dyDescent="0.25">
      <c r="A9" s="8" t="s">
        <v>12</v>
      </c>
      <c r="B9" s="9" t="s">
        <v>9</v>
      </c>
      <c r="C9" s="9" t="s">
        <v>10</v>
      </c>
      <c r="D9" s="10" t="s">
        <v>13</v>
      </c>
      <c r="E9" s="11">
        <v>506000000</v>
      </c>
      <c r="F9" s="11">
        <v>0</v>
      </c>
      <c r="G9" s="33">
        <f t="shared" ref="G9:G35" si="0">+F9/E9</f>
        <v>0</v>
      </c>
      <c r="H9" s="11">
        <v>506000000</v>
      </c>
      <c r="I9" s="33">
        <f t="shared" ref="I9:I35" si="1">+H9/E9</f>
        <v>1</v>
      </c>
      <c r="J9" s="11">
        <v>0</v>
      </c>
      <c r="K9" s="33">
        <f t="shared" ref="K9:K35" si="2">+J9/E9</f>
        <v>0</v>
      </c>
      <c r="L9" s="11">
        <v>407039052</v>
      </c>
      <c r="M9" s="33">
        <f t="shared" ref="M9:M35" si="3">+L9/E9</f>
        <v>0.80442500395256922</v>
      </c>
      <c r="N9" s="11">
        <v>407039052</v>
      </c>
      <c r="O9" s="33">
        <f t="shared" ref="O9:O35" si="4">+N9/E9</f>
        <v>0.80442500395256922</v>
      </c>
      <c r="P9" s="11">
        <v>407039052</v>
      </c>
      <c r="Q9" s="33">
        <f t="shared" ref="Q9:Q35" si="5">+P9/E9</f>
        <v>0.80442500395256922</v>
      </c>
      <c r="R9" s="11">
        <v>407039052</v>
      </c>
      <c r="S9" s="40">
        <f t="shared" ref="S9:S35" si="6">+R9/E9</f>
        <v>0.80442500395256922</v>
      </c>
    </row>
    <row r="10" spans="1:19" x14ac:dyDescent="0.25">
      <c r="A10" s="8" t="s">
        <v>14</v>
      </c>
      <c r="B10" s="9" t="s">
        <v>9</v>
      </c>
      <c r="C10" s="9" t="s">
        <v>10</v>
      </c>
      <c r="D10" s="10" t="s">
        <v>15</v>
      </c>
      <c r="E10" s="11">
        <v>785000000</v>
      </c>
      <c r="F10" s="11">
        <v>0</v>
      </c>
      <c r="G10" s="33">
        <f t="shared" si="0"/>
        <v>0</v>
      </c>
      <c r="H10" s="11">
        <v>774957565</v>
      </c>
      <c r="I10" s="33">
        <f t="shared" si="1"/>
        <v>0.98720708917197453</v>
      </c>
      <c r="J10" s="11">
        <v>10042435</v>
      </c>
      <c r="K10" s="33">
        <f t="shared" si="2"/>
        <v>1.2792910828025477E-2</v>
      </c>
      <c r="L10" s="11">
        <v>270725786</v>
      </c>
      <c r="M10" s="33">
        <f t="shared" si="3"/>
        <v>0.34487361273885353</v>
      </c>
      <c r="N10" s="11">
        <v>270725786</v>
      </c>
      <c r="O10" s="33">
        <f t="shared" si="4"/>
        <v>0.34487361273885353</v>
      </c>
      <c r="P10" s="11">
        <v>270725786</v>
      </c>
      <c r="Q10" s="33">
        <f t="shared" si="5"/>
        <v>0.34487361273885353</v>
      </c>
      <c r="R10" s="11">
        <v>270725786</v>
      </c>
      <c r="S10" s="40">
        <f t="shared" si="6"/>
        <v>0.34487361273885353</v>
      </c>
    </row>
    <row r="11" spans="1:19" ht="24" x14ac:dyDescent="0.25">
      <c r="A11" s="8" t="s">
        <v>16</v>
      </c>
      <c r="B11" s="9" t="s">
        <v>9</v>
      </c>
      <c r="C11" s="9" t="s">
        <v>10</v>
      </c>
      <c r="D11" s="10" t="s">
        <v>17</v>
      </c>
      <c r="E11" s="11">
        <v>30000000</v>
      </c>
      <c r="F11" s="11">
        <v>0</v>
      </c>
      <c r="G11" s="33">
        <f t="shared" si="0"/>
        <v>0</v>
      </c>
      <c r="H11" s="11">
        <v>30000000</v>
      </c>
      <c r="I11" s="33">
        <f t="shared" si="1"/>
        <v>1</v>
      </c>
      <c r="J11" s="11">
        <v>0</v>
      </c>
      <c r="K11" s="33">
        <f t="shared" si="2"/>
        <v>0</v>
      </c>
      <c r="L11" s="11">
        <v>24283922</v>
      </c>
      <c r="M11" s="33">
        <f t="shared" si="3"/>
        <v>0.8094640666666667</v>
      </c>
      <c r="N11" s="11">
        <v>24283922</v>
      </c>
      <c r="O11" s="33">
        <f t="shared" si="4"/>
        <v>0.8094640666666667</v>
      </c>
      <c r="P11" s="11">
        <v>24283922</v>
      </c>
      <c r="Q11" s="33">
        <f t="shared" si="5"/>
        <v>0.8094640666666667</v>
      </c>
      <c r="R11" s="11">
        <v>24283922</v>
      </c>
      <c r="S11" s="40">
        <f t="shared" si="6"/>
        <v>0.8094640666666667</v>
      </c>
    </row>
    <row r="12" spans="1:19" ht="24" x14ac:dyDescent="0.25">
      <c r="A12" s="8" t="s">
        <v>18</v>
      </c>
      <c r="B12" s="9" t="s">
        <v>9</v>
      </c>
      <c r="C12" s="9" t="s">
        <v>10</v>
      </c>
      <c r="D12" s="10" t="s">
        <v>19</v>
      </c>
      <c r="E12" s="11">
        <v>1078640000</v>
      </c>
      <c r="F12" s="11">
        <v>53932000</v>
      </c>
      <c r="G12" s="33">
        <f t="shared" si="0"/>
        <v>0.05</v>
      </c>
      <c r="H12" s="11">
        <v>1003495881</v>
      </c>
      <c r="I12" s="33">
        <f t="shared" si="1"/>
        <v>0.93033438496625376</v>
      </c>
      <c r="J12" s="11">
        <v>21212119</v>
      </c>
      <c r="K12" s="33">
        <f t="shared" si="2"/>
        <v>1.9665615033746198E-2</v>
      </c>
      <c r="L12" s="11">
        <v>1003424681</v>
      </c>
      <c r="M12" s="33">
        <f t="shared" si="3"/>
        <v>0.93026837591782241</v>
      </c>
      <c r="N12" s="11">
        <v>685471502</v>
      </c>
      <c r="O12" s="33">
        <f t="shared" si="4"/>
        <v>0.63549608952013648</v>
      </c>
      <c r="P12" s="11">
        <v>685471502</v>
      </c>
      <c r="Q12" s="33">
        <f t="shared" si="5"/>
        <v>0.63549608952013648</v>
      </c>
      <c r="R12" s="11">
        <v>685471502</v>
      </c>
      <c r="S12" s="40">
        <f t="shared" si="6"/>
        <v>0.63549608952013648</v>
      </c>
    </row>
    <row r="13" spans="1:19" ht="36" x14ac:dyDescent="0.25">
      <c r="A13" s="8" t="s">
        <v>20</v>
      </c>
      <c r="B13" s="9" t="s">
        <v>9</v>
      </c>
      <c r="C13" s="9" t="s">
        <v>10</v>
      </c>
      <c r="D13" s="10" t="s">
        <v>21</v>
      </c>
      <c r="E13" s="11">
        <v>1065000000</v>
      </c>
      <c r="F13" s="11">
        <v>0</v>
      </c>
      <c r="G13" s="33">
        <f t="shared" si="0"/>
        <v>0</v>
      </c>
      <c r="H13" s="11">
        <v>1064999999.99</v>
      </c>
      <c r="I13" s="33">
        <f t="shared" si="1"/>
        <v>0.99999999999061029</v>
      </c>
      <c r="J13" s="11">
        <v>0.01</v>
      </c>
      <c r="K13" s="33">
        <f t="shared" si="2"/>
        <v>9.3896713615023474E-12</v>
      </c>
      <c r="L13" s="11">
        <v>739959931</v>
      </c>
      <c r="M13" s="33">
        <f t="shared" si="3"/>
        <v>0.69479805727699528</v>
      </c>
      <c r="N13" s="11">
        <v>739959931</v>
      </c>
      <c r="O13" s="33">
        <f t="shared" si="4"/>
        <v>0.69479805727699528</v>
      </c>
      <c r="P13" s="11">
        <v>739959931</v>
      </c>
      <c r="Q13" s="33">
        <f t="shared" si="5"/>
        <v>0.69479805727699528</v>
      </c>
      <c r="R13" s="11">
        <v>739959931</v>
      </c>
      <c r="S13" s="40">
        <f t="shared" si="6"/>
        <v>0.69479805727699528</v>
      </c>
    </row>
    <row r="14" spans="1:19" ht="12.75" x14ac:dyDescent="0.25">
      <c r="A14" s="28" t="s">
        <v>54</v>
      </c>
      <c r="B14" s="28"/>
      <c r="C14" s="28"/>
      <c r="D14" s="28"/>
      <c r="E14" s="24">
        <f t="shared" ref="E14:R14" si="7">SUM(E8:E13)</f>
        <v>5657640000</v>
      </c>
      <c r="F14" s="24">
        <f t="shared" si="7"/>
        <v>53932000</v>
      </c>
      <c r="G14" s="34">
        <f t="shared" si="0"/>
        <v>9.5325966303971259E-3</v>
      </c>
      <c r="H14" s="24">
        <f t="shared" si="7"/>
        <v>5572453445.9899998</v>
      </c>
      <c r="I14" s="34">
        <f t="shared" si="1"/>
        <v>0.98494309393846191</v>
      </c>
      <c r="J14" s="24">
        <f t="shared" si="7"/>
        <v>31254554.010000002</v>
      </c>
      <c r="K14" s="34">
        <f t="shared" si="2"/>
        <v>5.5243094311408997E-3</v>
      </c>
      <c r="L14" s="24">
        <f t="shared" si="7"/>
        <v>4230515458</v>
      </c>
      <c r="M14" s="34">
        <f t="shared" si="3"/>
        <v>0.74775267744147733</v>
      </c>
      <c r="N14" s="24">
        <f t="shared" si="7"/>
        <v>3909073596</v>
      </c>
      <c r="O14" s="34">
        <f t="shared" si="4"/>
        <v>0.69093713916049804</v>
      </c>
      <c r="P14" s="24">
        <f t="shared" si="7"/>
        <v>3909073596</v>
      </c>
      <c r="Q14" s="34">
        <f t="shared" si="5"/>
        <v>0.69093713916049804</v>
      </c>
      <c r="R14" s="24">
        <f t="shared" si="7"/>
        <v>3909073596</v>
      </c>
      <c r="S14" s="41">
        <f t="shared" si="6"/>
        <v>0.69093713916049804</v>
      </c>
    </row>
    <row r="15" spans="1:19" ht="12.75" x14ac:dyDescent="0.25">
      <c r="A15" s="12"/>
      <c r="B15" s="13"/>
      <c r="C15" s="14"/>
      <c r="D15" s="14"/>
      <c r="E15" s="26"/>
      <c r="F15" s="26"/>
      <c r="G15" s="35"/>
      <c r="H15" s="26"/>
      <c r="I15" s="35"/>
      <c r="J15" s="26"/>
      <c r="K15" s="35"/>
      <c r="L15" s="26"/>
      <c r="M15" s="35"/>
      <c r="N15" s="26"/>
      <c r="O15" s="35"/>
      <c r="P15" s="26"/>
      <c r="Q15" s="35"/>
      <c r="R15" s="26"/>
      <c r="S15" s="42"/>
    </row>
    <row r="16" spans="1:19" ht="12.75" x14ac:dyDescent="0.25">
      <c r="A16" s="29" t="s">
        <v>55</v>
      </c>
      <c r="B16" s="29"/>
      <c r="C16" s="29"/>
      <c r="D16" s="15"/>
      <c r="E16" s="27"/>
      <c r="F16" s="27"/>
      <c r="G16" s="36"/>
      <c r="H16" s="27"/>
      <c r="I16" s="36"/>
      <c r="J16" s="27"/>
      <c r="K16" s="36"/>
      <c r="L16" s="27"/>
      <c r="M16" s="36"/>
      <c r="N16" s="27"/>
      <c r="O16" s="36"/>
      <c r="P16" s="27"/>
      <c r="Q16" s="36"/>
      <c r="R16" s="27"/>
      <c r="S16" s="43"/>
    </row>
    <row r="17" spans="1:19" ht="38.25" x14ac:dyDescent="0.25">
      <c r="A17" s="6" t="s">
        <v>38</v>
      </c>
      <c r="B17" s="6" t="s">
        <v>39</v>
      </c>
      <c r="C17" s="6" t="s">
        <v>6</v>
      </c>
      <c r="D17" s="6" t="s">
        <v>40</v>
      </c>
      <c r="E17" s="6" t="s">
        <v>41</v>
      </c>
      <c r="F17" s="6" t="s">
        <v>42</v>
      </c>
      <c r="G17" s="6" t="s">
        <v>43</v>
      </c>
      <c r="H17" s="6" t="s">
        <v>7</v>
      </c>
      <c r="I17" s="6" t="s">
        <v>44</v>
      </c>
      <c r="J17" s="6" t="s">
        <v>45</v>
      </c>
      <c r="K17" s="6" t="s">
        <v>46</v>
      </c>
      <c r="L17" s="6" t="s">
        <v>47</v>
      </c>
      <c r="M17" s="6" t="s">
        <v>48</v>
      </c>
      <c r="N17" s="6" t="s">
        <v>49</v>
      </c>
      <c r="O17" s="6" t="s">
        <v>50</v>
      </c>
      <c r="P17" s="6" t="s">
        <v>51</v>
      </c>
      <c r="Q17" s="6" t="s">
        <v>34</v>
      </c>
      <c r="R17" s="6" t="s">
        <v>52</v>
      </c>
      <c r="S17" s="6" t="s">
        <v>53</v>
      </c>
    </row>
    <row r="18" spans="1:19" x14ac:dyDescent="0.25">
      <c r="A18" s="8" t="s">
        <v>22</v>
      </c>
      <c r="B18" s="9" t="s">
        <v>9</v>
      </c>
      <c r="C18" s="9" t="s">
        <v>10</v>
      </c>
      <c r="D18" s="10" t="s">
        <v>23</v>
      </c>
      <c r="E18" s="11">
        <v>4000000</v>
      </c>
      <c r="F18" s="11">
        <v>0</v>
      </c>
      <c r="G18" s="33">
        <f t="shared" si="0"/>
        <v>0</v>
      </c>
      <c r="H18" s="11">
        <v>0</v>
      </c>
      <c r="I18" s="33">
        <f t="shared" si="1"/>
        <v>0</v>
      </c>
      <c r="J18" s="11">
        <v>4000000</v>
      </c>
      <c r="K18" s="33">
        <f t="shared" si="2"/>
        <v>1</v>
      </c>
      <c r="L18" s="11">
        <v>0</v>
      </c>
      <c r="M18" s="33">
        <f t="shared" si="3"/>
        <v>0</v>
      </c>
      <c r="N18" s="11">
        <v>0</v>
      </c>
      <c r="O18" s="33">
        <f t="shared" si="4"/>
        <v>0</v>
      </c>
      <c r="P18" s="11">
        <v>0</v>
      </c>
      <c r="Q18" s="33">
        <f t="shared" si="5"/>
        <v>0</v>
      </c>
      <c r="R18" s="11">
        <v>0</v>
      </c>
      <c r="S18" s="40">
        <f t="shared" si="6"/>
        <v>0</v>
      </c>
    </row>
    <row r="19" spans="1:19" ht="24" x14ac:dyDescent="0.25">
      <c r="A19" s="8" t="s">
        <v>24</v>
      </c>
      <c r="B19" s="9" t="s">
        <v>9</v>
      </c>
      <c r="C19" s="9" t="s">
        <v>10</v>
      </c>
      <c r="D19" s="10" t="s">
        <v>25</v>
      </c>
      <c r="E19" s="11">
        <v>3255320000</v>
      </c>
      <c r="F19" s="11">
        <v>189539600</v>
      </c>
      <c r="G19" s="33">
        <f t="shared" si="0"/>
        <v>5.8224567784426723E-2</v>
      </c>
      <c r="H19" s="11">
        <v>2903346246.1500001</v>
      </c>
      <c r="I19" s="33">
        <f t="shared" si="1"/>
        <v>0.89187737185591587</v>
      </c>
      <c r="J19" s="11">
        <v>162434153.84999999</v>
      </c>
      <c r="K19" s="33">
        <f t="shared" si="2"/>
        <v>4.9898060359657423E-2</v>
      </c>
      <c r="L19" s="11">
        <v>2150284916.4699998</v>
      </c>
      <c r="M19" s="33">
        <f t="shared" si="3"/>
        <v>0.66054486700846604</v>
      </c>
      <c r="N19" s="11">
        <v>1285256986.27</v>
      </c>
      <c r="O19" s="33">
        <f t="shared" si="4"/>
        <v>0.39481740236597324</v>
      </c>
      <c r="P19" s="11">
        <v>1285256986.27</v>
      </c>
      <c r="Q19" s="33">
        <f t="shared" si="5"/>
        <v>0.39481740236597324</v>
      </c>
      <c r="R19" s="11">
        <v>1283486307.71</v>
      </c>
      <c r="S19" s="40">
        <f t="shared" si="6"/>
        <v>0.39427346857144613</v>
      </c>
    </row>
    <row r="20" spans="1:19" ht="12.75" x14ac:dyDescent="0.25">
      <c r="A20" s="28" t="s">
        <v>56</v>
      </c>
      <c r="B20" s="28"/>
      <c r="C20" s="28"/>
      <c r="D20" s="28"/>
      <c r="E20" s="24">
        <f t="shared" ref="E20:R20" si="8">SUM(E18:E19)</f>
        <v>3259320000</v>
      </c>
      <c r="F20" s="24">
        <f t="shared" si="8"/>
        <v>189539600</v>
      </c>
      <c r="G20" s="34">
        <f t="shared" si="0"/>
        <v>5.8153111692009374E-2</v>
      </c>
      <c r="H20" s="24">
        <f t="shared" si="8"/>
        <v>2903346246.1500001</v>
      </c>
      <c r="I20" s="34">
        <f t="shared" si="1"/>
        <v>0.89078281547991611</v>
      </c>
      <c r="J20" s="24">
        <f t="shared" si="8"/>
        <v>166434153.84999999</v>
      </c>
      <c r="K20" s="34">
        <f t="shared" si="2"/>
        <v>5.1064072828074569E-2</v>
      </c>
      <c r="L20" s="24">
        <f t="shared" si="8"/>
        <v>2150284916.4699998</v>
      </c>
      <c r="M20" s="34">
        <f t="shared" si="3"/>
        <v>0.65973421341568173</v>
      </c>
      <c r="N20" s="24">
        <f t="shared" si="8"/>
        <v>1285256986.27</v>
      </c>
      <c r="O20" s="34">
        <f t="shared" si="4"/>
        <v>0.394332862765853</v>
      </c>
      <c r="P20" s="24">
        <f t="shared" si="8"/>
        <v>1285256986.27</v>
      </c>
      <c r="Q20" s="34">
        <f t="shared" si="5"/>
        <v>0.394332862765853</v>
      </c>
      <c r="R20" s="24">
        <f t="shared" si="8"/>
        <v>1283486307.71</v>
      </c>
      <c r="S20" s="41">
        <f t="shared" si="6"/>
        <v>0.39378959651399681</v>
      </c>
    </row>
    <row r="21" spans="1:19" ht="12.75" x14ac:dyDescent="0.25">
      <c r="A21" s="12"/>
      <c r="B21" s="13"/>
      <c r="C21" s="13"/>
      <c r="D21" s="14"/>
      <c r="E21" s="26"/>
      <c r="F21" s="26"/>
      <c r="G21" s="35"/>
      <c r="H21" s="26"/>
      <c r="I21" s="35"/>
      <c r="J21" s="26"/>
      <c r="K21" s="35"/>
      <c r="L21" s="26"/>
      <c r="M21" s="35"/>
      <c r="N21" s="26"/>
      <c r="O21" s="35"/>
      <c r="P21" s="26"/>
      <c r="Q21" s="35"/>
      <c r="R21" s="26"/>
      <c r="S21" s="42"/>
    </row>
    <row r="22" spans="1:19" ht="12.75" x14ac:dyDescent="0.25">
      <c r="A22" s="29" t="s">
        <v>57</v>
      </c>
      <c r="B22" s="29"/>
      <c r="C22" s="16"/>
      <c r="D22" s="17"/>
      <c r="E22" s="27"/>
      <c r="F22" s="27"/>
      <c r="G22" s="36"/>
      <c r="H22" s="27"/>
      <c r="I22" s="36"/>
      <c r="J22" s="27"/>
      <c r="K22" s="36"/>
      <c r="L22" s="27"/>
      <c r="M22" s="36"/>
      <c r="N22" s="27"/>
      <c r="O22" s="36"/>
      <c r="P22" s="27"/>
      <c r="Q22" s="36"/>
      <c r="R22" s="27"/>
      <c r="S22" s="43"/>
    </row>
    <row r="23" spans="1:19" ht="38.25" x14ac:dyDescent="0.25">
      <c r="A23" s="6" t="s">
        <v>38</v>
      </c>
      <c r="B23" s="6" t="s">
        <v>39</v>
      </c>
      <c r="C23" s="6" t="s">
        <v>6</v>
      </c>
      <c r="D23" s="6" t="s">
        <v>40</v>
      </c>
      <c r="E23" s="6" t="s">
        <v>41</v>
      </c>
      <c r="F23" s="6" t="s">
        <v>42</v>
      </c>
      <c r="G23" s="6" t="s">
        <v>43</v>
      </c>
      <c r="H23" s="6" t="s">
        <v>7</v>
      </c>
      <c r="I23" s="6" t="s">
        <v>44</v>
      </c>
      <c r="J23" s="6" t="s">
        <v>45</v>
      </c>
      <c r="K23" s="6" t="s">
        <v>46</v>
      </c>
      <c r="L23" s="6" t="s">
        <v>47</v>
      </c>
      <c r="M23" s="6" t="s">
        <v>48</v>
      </c>
      <c r="N23" s="6" t="s">
        <v>49</v>
      </c>
      <c r="O23" s="6" t="s">
        <v>50</v>
      </c>
      <c r="P23" s="6" t="s">
        <v>51</v>
      </c>
      <c r="Q23" s="6" t="s">
        <v>34</v>
      </c>
      <c r="R23" s="6" t="s">
        <v>52</v>
      </c>
      <c r="S23" s="6" t="s">
        <v>53</v>
      </c>
    </row>
    <row r="24" spans="1:19" x14ac:dyDescent="0.25">
      <c r="A24" s="8" t="s">
        <v>26</v>
      </c>
      <c r="B24" s="9" t="s">
        <v>9</v>
      </c>
      <c r="C24" s="9" t="s">
        <v>27</v>
      </c>
      <c r="D24" s="10" t="s">
        <v>28</v>
      </c>
      <c r="E24" s="11">
        <v>37000000</v>
      </c>
      <c r="F24" s="11">
        <v>0</v>
      </c>
      <c r="G24" s="33">
        <f t="shared" si="0"/>
        <v>0</v>
      </c>
      <c r="H24" s="11">
        <v>28607241</v>
      </c>
      <c r="I24" s="33">
        <f t="shared" si="1"/>
        <v>0.77316867567567571</v>
      </c>
      <c r="J24" s="11">
        <v>8392759</v>
      </c>
      <c r="K24" s="33">
        <f t="shared" si="2"/>
        <v>0.22683132432432432</v>
      </c>
      <c r="L24" s="11">
        <v>28607241</v>
      </c>
      <c r="M24" s="33">
        <f t="shared" si="3"/>
        <v>0.77316867567567571</v>
      </c>
      <c r="N24" s="11">
        <v>28607241</v>
      </c>
      <c r="O24" s="33">
        <f t="shared" si="4"/>
        <v>0.77316867567567571</v>
      </c>
      <c r="P24" s="11">
        <v>28607241</v>
      </c>
      <c r="Q24" s="33">
        <f t="shared" si="5"/>
        <v>0.77316867567567571</v>
      </c>
      <c r="R24" s="11">
        <v>28607241</v>
      </c>
      <c r="S24" s="40">
        <f t="shared" si="6"/>
        <v>0.77316867567567571</v>
      </c>
    </row>
    <row r="25" spans="1:19" x14ac:dyDescent="0.25">
      <c r="A25" s="49"/>
      <c r="B25" s="50"/>
      <c r="C25" s="50"/>
      <c r="D25" s="46"/>
      <c r="E25" s="45"/>
      <c r="F25" s="45"/>
      <c r="G25" s="47"/>
      <c r="H25" s="45"/>
      <c r="I25" s="47"/>
      <c r="J25" s="45"/>
      <c r="K25" s="47"/>
      <c r="L25" s="45"/>
      <c r="M25" s="47"/>
      <c r="N25" s="45"/>
      <c r="O25" s="47"/>
      <c r="P25" s="45"/>
      <c r="Q25" s="47"/>
      <c r="R25" s="45"/>
      <c r="S25" s="48"/>
    </row>
    <row r="26" spans="1:19" ht="12.75" x14ac:dyDescent="0.25">
      <c r="A26" s="30" t="s">
        <v>58</v>
      </c>
      <c r="B26" s="30"/>
      <c r="C26" s="30"/>
      <c r="D26" s="30"/>
      <c r="E26" s="23">
        <f>+E24+E20+E14</f>
        <v>8953960000</v>
      </c>
      <c r="F26" s="23">
        <f>+F24+F20+F14</f>
        <v>243471600</v>
      </c>
      <c r="G26" s="37">
        <f t="shared" si="0"/>
        <v>2.7191499626980687E-2</v>
      </c>
      <c r="H26" s="23">
        <f>+H24+H20+H14</f>
        <v>8504406933.1399994</v>
      </c>
      <c r="I26" s="37">
        <f t="shared" si="1"/>
        <v>0.94979282162752565</v>
      </c>
      <c r="J26" s="23">
        <f>+J24+J20+J14</f>
        <v>206081466.85999998</v>
      </c>
      <c r="K26" s="37">
        <f t="shared" si="2"/>
        <v>2.3015678745493613E-2</v>
      </c>
      <c r="L26" s="23">
        <f>+L24+L20+L14</f>
        <v>6409407615.4699993</v>
      </c>
      <c r="M26" s="37">
        <f t="shared" si="3"/>
        <v>0.71581820953745601</v>
      </c>
      <c r="N26" s="23">
        <f>+N24+N20+N14</f>
        <v>5222937823.2700005</v>
      </c>
      <c r="O26" s="37">
        <f t="shared" si="4"/>
        <v>0.58331038147032155</v>
      </c>
      <c r="P26" s="23">
        <f>+P24+P20+P14</f>
        <v>5222937823.2700005</v>
      </c>
      <c r="Q26" s="37">
        <f t="shared" si="5"/>
        <v>0.58331038147032155</v>
      </c>
      <c r="R26" s="23">
        <f>+R24+R20+R14</f>
        <v>5221167144.71</v>
      </c>
      <c r="S26" s="44">
        <f t="shared" si="6"/>
        <v>0.58311262778815187</v>
      </c>
    </row>
    <row r="27" spans="1:19" ht="12.75" x14ac:dyDescent="0.25">
      <c r="A27" s="12"/>
      <c r="B27" s="13"/>
      <c r="C27" s="13"/>
      <c r="D27" s="14"/>
      <c r="E27" s="26"/>
      <c r="F27" s="26"/>
      <c r="G27" s="35"/>
      <c r="H27" s="26"/>
      <c r="I27" s="35"/>
      <c r="J27" s="26"/>
      <c r="K27" s="35"/>
      <c r="L27" s="26"/>
      <c r="M27" s="35"/>
      <c r="N27" s="26"/>
      <c r="O27" s="35"/>
      <c r="P27" s="26"/>
      <c r="Q27" s="35"/>
      <c r="R27" s="26"/>
      <c r="S27" s="42"/>
    </row>
    <row r="28" spans="1:19" ht="12.75" x14ac:dyDescent="0.25">
      <c r="A28" s="18" t="s">
        <v>59</v>
      </c>
      <c r="B28" s="16"/>
      <c r="C28" s="16"/>
      <c r="D28" s="17"/>
      <c r="E28" s="27"/>
      <c r="F28" s="27"/>
      <c r="G28" s="36"/>
      <c r="H28" s="27"/>
      <c r="I28" s="36"/>
      <c r="J28" s="27"/>
      <c r="K28" s="36"/>
      <c r="L28" s="27"/>
      <c r="M28" s="36"/>
      <c r="N28" s="27"/>
      <c r="O28" s="36"/>
      <c r="P28" s="27"/>
      <c r="Q28" s="36"/>
      <c r="R28" s="27"/>
      <c r="S28" s="43"/>
    </row>
    <row r="29" spans="1:19" ht="38.25" x14ac:dyDescent="0.25">
      <c r="A29" s="6" t="s">
        <v>38</v>
      </c>
      <c r="B29" s="6" t="s">
        <v>39</v>
      </c>
      <c r="C29" s="6" t="s">
        <v>6</v>
      </c>
      <c r="D29" s="6" t="s">
        <v>40</v>
      </c>
      <c r="E29" s="6" t="s">
        <v>41</v>
      </c>
      <c r="F29" s="6" t="s">
        <v>42</v>
      </c>
      <c r="G29" s="6" t="s">
        <v>43</v>
      </c>
      <c r="H29" s="6" t="s">
        <v>7</v>
      </c>
      <c r="I29" s="6" t="s">
        <v>44</v>
      </c>
      <c r="J29" s="6" t="s">
        <v>45</v>
      </c>
      <c r="K29" s="6" t="s">
        <v>46</v>
      </c>
      <c r="L29" s="6" t="s">
        <v>47</v>
      </c>
      <c r="M29" s="6" t="s">
        <v>48</v>
      </c>
      <c r="N29" s="6" t="s">
        <v>49</v>
      </c>
      <c r="O29" s="6" t="s">
        <v>50</v>
      </c>
      <c r="P29" s="6" t="s">
        <v>51</v>
      </c>
      <c r="Q29" s="6" t="s">
        <v>34</v>
      </c>
      <c r="R29" s="6" t="s">
        <v>52</v>
      </c>
      <c r="S29" s="6" t="s">
        <v>53</v>
      </c>
    </row>
    <row r="30" spans="1:19" ht="24" x14ac:dyDescent="0.25">
      <c r="A30" s="8" t="s">
        <v>29</v>
      </c>
      <c r="B30" s="9" t="s">
        <v>9</v>
      </c>
      <c r="C30" s="9" t="s">
        <v>10</v>
      </c>
      <c r="D30" s="10" t="s">
        <v>30</v>
      </c>
      <c r="E30" s="11">
        <v>4278960000</v>
      </c>
      <c r="F30" s="11">
        <v>10000000</v>
      </c>
      <c r="G30" s="33">
        <f t="shared" si="0"/>
        <v>2.3370164712920895E-3</v>
      </c>
      <c r="H30" s="11">
        <v>4268512935.0700002</v>
      </c>
      <c r="I30" s="33">
        <f t="shared" si="1"/>
        <v>0.99755850371819321</v>
      </c>
      <c r="J30" s="11">
        <v>447064.93</v>
      </c>
      <c r="K30" s="33">
        <f t="shared" si="2"/>
        <v>1.0447981051470451E-4</v>
      </c>
      <c r="L30" s="11">
        <v>4209512935.0700002</v>
      </c>
      <c r="M30" s="33">
        <f t="shared" si="3"/>
        <v>0.98377010653756991</v>
      </c>
      <c r="N30" s="11">
        <v>2879373430</v>
      </c>
      <c r="O30" s="33">
        <f t="shared" si="4"/>
        <v>0.67291431329108009</v>
      </c>
      <c r="P30" s="11">
        <v>2879373430</v>
      </c>
      <c r="Q30" s="33">
        <f t="shared" si="5"/>
        <v>0.67291431329108009</v>
      </c>
      <c r="R30" s="11">
        <v>2879373430</v>
      </c>
      <c r="S30" s="40">
        <f t="shared" si="6"/>
        <v>0.67291431329108009</v>
      </c>
    </row>
    <row r="31" spans="1:19" ht="24" x14ac:dyDescent="0.25">
      <c r="A31" s="8" t="s">
        <v>29</v>
      </c>
      <c r="B31" s="9" t="s">
        <v>9</v>
      </c>
      <c r="C31" s="9" t="s">
        <v>31</v>
      </c>
      <c r="D31" s="10" t="s">
        <v>30</v>
      </c>
      <c r="E31" s="11">
        <v>5721040000</v>
      </c>
      <c r="F31" s="11">
        <v>358000000</v>
      </c>
      <c r="G31" s="33">
        <f t="shared" si="0"/>
        <v>6.2576035126480495E-2</v>
      </c>
      <c r="H31" s="11">
        <v>5131449377.2600002</v>
      </c>
      <c r="I31" s="33">
        <f t="shared" si="1"/>
        <v>0.89694345385803986</v>
      </c>
      <c r="J31" s="11">
        <v>231590622.74000001</v>
      </c>
      <c r="K31" s="33">
        <f t="shared" si="2"/>
        <v>4.0480511015479705E-2</v>
      </c>
      <c r="L31" s="11">
        <v>5080063315.2600002</v>
      </c>
      <c r="M31" s="33">
        <f t="shared" si="3"/>
        <v>0.88796150966607479</v>
      </c>
      <c r="N31" s="11">
        <v>3063850824.2600002</v>
      </c>
      <c r="O31" s="33">
        <f t="shared" si="4"/>
        <v>0.53554088491952512</v>
      </c>
      <c r="P31" s="11">
        <v>3063850824.2600002</v>
      </c>
      <c r="Q31" s="33">
        <f t="shared" si="5"/>
        <v>0.53554088491952512</v>
      </c>
      <c r="R31" s="11">
        <v>3063850824.2600002</v>
      </c>
      <c r="S31" s="40">
        <f t="shared" si="6"/>
        <v>0.53554088491952512</v>
      </c>
    </row>
    <row r="32" spans="1:19" ht="24" x14ac:dyDescent="0.25">
      <c r="A32" s="8" t="s">
        <v>29</v>
      </c>
      <c r="B32" s="9" t="s">
        <v>32</v>
      </c>
      <c r="C32" s="9" t="s">
        <v>33</v>
      </c>
      <c r="D32" s="10" t="s">
        <v>30</v>
      </c>
      <c r="E32" s="11">
        <v>1041795000</v>
      </c>
      <c r="F32" s="11">
        <v>0</v>
      </c>
      <c r="G32" s="33">
        <f t="shared" si="0"/>
        <v>0</v>
      </c>
      <c r="H32" s="11">
        <v>1041517788.8</v>
      </c>
      <c r="I32" s="33">
        <f t="shared" si="1"/>
        <v>0.99973391003028422</v>
      </c>
      <c r="J32" s="11">
        <v>277211.2</v>
      </c>
      <c r="K32" s="33">
        <f t="shared" si="2"/>
        <v>2.6608996971573101E-4</v>
      </c>
      <c r="L32" s="11">
        <v>987017788.79999995</v>
      </c>
      <c r="M32" s="33">
        <f t="shared" si="3"/>
        <v>0.94742035506025657</v>
      </c>
      <c r="N32" s="11">
        <v>680768800.07000005</v>
      </c>
      <c r="O32" s="33">
        <f t="shared" si="4"/>
        <v>0.65345754209801354</v>
      </c>
      <c r="P32" s="11">
        <v>680768800.07000005</v>
      </c>
      <c r="Q32" s="33">
        <f t="shared" si="5"/>
        <v>0.65345754209801354</v>
      </c>
      <c r="R32" s="11">
        <v>680768800.07000005</v>
      </c>
      <c r="S32" s="40">
        <f t="shared" si="6"/>
        <v>0.65345754209801354</v>
      </c>
    </row>
    <row r="33" spans="1:19" ht="12.75" x14ac:dyDescent="0.25">
      <c r="A33" s="30" t="s">
        <v>60</v>
      </c>
      <c r="B33" s="30"/>
      <c r="C33" s="30"/>
      <c r="D33" s="25"/>
      <c r="E33" s="24">
        <f t="shared" ref="E33:R33" si="9">SUM(E30:E32)</f>
        <v>11041795000</v>
      </c>
      <c r="F33" s="24">
        <f t="shared" si="9"/>
        <v>368000000</v>
      </c>
      <c r="G33" s="34">
        <f t="shared" si="0"/>
        <v>3.3327914528389631E-2</v>
      </c>
      <c r="H33" s="24">
        <f t="shared" si="9"/>
        <v>10441480101.129999</v>
      </c>
      <c r="I33" s="34">
        <f t="shared" si="1"/>
        <v>0.94563249010962436</v>
      </c>
      <c r="J33" s="24">
        <f t="shared" si="9"/>
        <v>232314898.87</v>
      </c>
      <c r="K33" s="34">
        <f t="shared" si="2"/>
        <v>2.1039595361985981E-2</v>
      </c>
      <c r="L33" s="24">
        <f t="shared" si="9"/>
        <v>10276594039.129999</v>
      </c>
      <c r="M33" s="34">
        <f t="shared" si="3"/>
        <v>0.93069958635620376</v>
      </c>
      <c r="N33" s="24">
        <f t="shared" si="9"/>
        <v>6623993054.3299999</v>
      </c>
      <c r="O33" s="34">
        <f t="shared" si="4"/>
        <v>0.59990183247651307</v>
      </c>
      <c r="P33" s="24">
        <f t="shared" si="9"/>
        <v>6623993054.3299999</v>
      </c>
      <c r="Q33" s="34">
        <f t="shared" si="5"/>
        <v>0.59990183247651307</v>
      </c>
      <c r="R33" s="24">
        <f t="shared" si="9"/>
        <v>6623993054.3299999</v>
      </c>
      <c r="S33" s="41">
        <f t="shared" si="6"/>
        <v>0.59990183247651307</v>
      </c>
    </row>
    <row r="34" spans="1:19" ht="12.75" x14ac:dyDescent="0.25">
      <c r="A34" s="19"/>
      <c r="B34" s="20"/>
      <c r="C34" s="21"/>
      <c r="D34" s="46"/>
      <c r="E34" s="45"/>
      <c r="F34" s="45"/>
      <c r="G34" s="47"/>
      <c r="H34" s="45"/>
      <c r="I34" s="47"/>
      <c r="J34" s="45"/>
      <c r="K34" s="47"/>
      <c r="L34" s="45"/>
      <c r="M34" s="47"/>
      <c r="N34" s="45"/>
      <c r="O34" s="47"/>
      <c r="P34" s="45"/>
      <c r="Q34" s="47"/>
      <c r="R34" s="45"/>
      <c r="S34" s="48"/>
    </row>
    <row r="35" spans="1:19" ht="12.75" x14ac:dyDescent="0.25">
      <c r="A35" s="30" t="s">
        <v>61</v>
      </c>
      <c r="B35" s="30"/>
      <c r="C35" s="30"/>
      <c r="D35" s="25" t="s">
        <v>1</v>
      </c>
      <c r="E35" s="24">
        <v>19995755000</v>
      </c>
      <c r="F35" s="24">
        <v>611471600</v>
      </c>
      <c r="G35" s="34">
        <f t="shared" si="0"/>
        <v>3.0580070619989092E-2</v>
      </c>
      <c r="H35" s="24">
        <v>18945887034.27</v>
      </c>
      <c r="I35" s="34">
        <f t="shared" si="1"/>
        <v>0.94749545762438081</v>
      </c>
      <c r="J35" s="24">
        <v>438396365.73000002</v>
      </c>
      <c r="K35" s="34">
        <f t="shared" si="2"/>
        <v>2.1924471755630132E-2</v>
      </c>
      <c r="L35" s="24">
        <v>16686001654.6</v>
      </c>
      <c r="M35" s="34">
        <f t="shared" si="3"/>
        <v>0.83447720051580954</v>
      </c>
      <c r="N35" s="24">
        <v>11846930877.6</v>
      </c>
      <c r="O35" s="34">
        <f t="shared" si="4"/>
        <v>0.59247229612485253</v>
      </c>
      <c r="P35" s="24">
        <v>11846930877.6</v>
      </c>
      <c r="Q35" s="34">
        <f t="shared" si="5"/>
        <v>0.59247229612485253</v>
      </c>
      <c r="R35" s="24">
        <v>11845160199.040001</v>
      </c>
      <c r="S35" s="41">
        <f t="shared" si="6"/>
        <v>0.59238374340153699</v>
      </c>
    </row>
    <row r="36" spans="1:19" ht="0" hidden="1" customHeight="1" x14ac:dyDescent="0.25"/>
    <row r="37" spans="1:19" ht="13.5" customHeight="1" x14ac:dyDescent="0.25">
      <c r="F37" s="4"/>
      <c r="I37" s="39"/>
      <c r="L37" s="4"/>
    </row>
  </sheetData>
  <mergeCells count="11">
    <mergeCell ref="A16:C16"/>
    <mergeCell ref="C1:O3"/>
    <mergeCell ref="P1:S3"/>
    <mergeCell ref="A5:B5"/>
    <mergeCell ref="A6:C6"/>
    <mergeCell ref="A14:D14"/>
    <mergeCell ref="A20:D20"/>
    <mergeCell ref="A22:B22"/>
    <mergeCell ref="A26:D26"/>
    <mergeCell ref="A33:C33"/>
    <mergeCell ref="A35:C35"/>
  </mergeCells>
  <printOptions horizontalCentered="1"/>
  <pageMargins left="0.39370078740157483" right="0.39370078740157483" top="0.39370078740157483" bottom="0.39370078740157483" header="0.78740157480314965" footer="0.78740157480314965"/>
  <pageSetup paperSize="190" scale="71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Humberto Gómez Cifuentes</dc:creator>
  <cp:lastModifiedBy>Andrés Humberto Gómez Cifuentes</cp:lastModifiedBy>
  <cp:lastPrinted>2016-10-03T13:47:12Z</cp:lastPrinted>
  <dcterms:created xsi:type="dcterms:W3CDTF">2016-09-30T23:07:14Z</dcterms:created>
  <dcterms:modified xsi:type="dcterms:W3CDTF">2016-10-03T13:50:33Z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