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<sst xmlns="http://schemas.openxmlformats.org/spreadsheetml/2006/main" count="103" uniqueCount="52">
  <si>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Año Fiscal:</t>
  </si>
  <si>
    <t>Vigencia:</t>
  </si>
  <si>
    <t>Actual</t>
  </si>
  <si>
    <t>Periodo:</t>
  </si>
  <si>
    <t>Septiembre</t>
  </si>
  <si>
    <t>REC</t>
  </si>
  <si>
    <t>CDP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</si>
  <si>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</si>
  <si>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</si>
  <si>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</si>
  <si>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</si>
  <si>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</si>
  <si>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</si>
  <si>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</si>
  <si>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</si>
  <si>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</si>
  <si>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</si>
  <si>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</si>
  <si>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</si>
  <si>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</si>
  <si>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</si>
  <si>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</si>
  <si>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</si>
  <si>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</si>
  <si>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</si>
  <si>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</si>
  <si>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</si>
  <si>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</si>
  <si>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Apr. Disponible</t>
  </si>
  <si>
    <t>% Compromiso</t>
  </si>
  <si>
    <t>% Obligación</t>
  </si>
  <si>
    <t>Colombia Compra Eficiente</t>
  </si>
  <si>
    <t>Funcionamiento</t>
  </si>
  <si>
    <t>Gastos de Personal</t>
  </si>
  <si>
    <t>Rubro</t>
  </si>
  <si>
    <t>Descripción</t>
  </si>
  <si>
    <t>Apr. Vigente</t>
  </si>
  <si>
    <t>% CDPs</t>
  </si>
  <si>
    <t>Apr. Disponible</t>
  </si>
  <si>
    <t>Compromiso</t>
  </si>
  <si>
    <t>Obligación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</si>
  <si>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</si>
  <si>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</si>
  <si>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</si>
  <si>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</si>
  <si>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</si>
  <si>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</si>
  <si>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Funcionamiento</t>
  </si>
  <si>
    <t>Inversión</t>
  </si>
  <si>
    <t>Total Inversión</t>
  </si>
  <si>
    <t>Total Presupuesto CCE</t>
  </si>
  <si>
    <t>Ejecución Presupuestal a 30 de septiembre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</si>
</sst>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  <numFmt numFmtId="166" formatCode="_-* #,##0.000_-;\-* #,##0.000_-;_-* &quot;-&quot;??_-;_-@_-"/>
    <numFmt numFmtId="167" formatCode="_-* #,##0.0000_-;\-* #,##0.0000_-;_-* &quot;-&quot;??_-;_-@_-"/>
    <numFmt numFmtId="168" formatCode="0.0%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3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vertical="center" wrapText="1" readingOrder="1"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horizontal="left" vertical="center" wrapText="1" readingOrder="1"/>
    </xf>
    <xf numFmtId="0" fontId="44" fillId="0" borderId="12" xfId="0" applyNumberFormat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vertical="center" wrapText="1" readingOrder="1"/>
    </xf>
    <xf numFmtId="0" fontId="44" fillId="0" borderId="12" xfId="0" applyNumberFormat="1" applyFont="1" applyFill="1" applyBorder="1" applyAlignment="1">
      <alignment horizontal="center"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44" fillId="0" borderId="13" xfId="0" applyNumberFormat="1" applyFont="1" applyFill="1" applyBorder="1" applyAlignment="1">
      <alignment horizontal="center" vertical="center" wrapText="1" readingOrder="1"/>
    </xf>
    <xf numFmtId="0" fontId="44" fillId="0" borderId="13" xfId="0" applyNumberFormat="1" applyFont="1" applyFill="1" applyBorder="1" applyAlignment="1">
      <alignment horizontal="left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5" fillId="0" borderId="10" xfId="0" applyNumberFormat="1" applyFont="1" applyFill="1" applyBorder="1" applyAlignment="1">
      <alignment vertical="center" wrapText="1" readingOrder="1"/>
    </xf>
    <xf numFmtId="0" fontId="45" fillId="0" borderId="10" xfId="0" applyNumberFormat="1" applyFont="1" applyFill="1" applyBorder="1" applyAlignment="1">
      <alignment horizontal="center" vertical="center" wrapText="1" readingOrder="1"/>
    </xf>
    <xf numFmtId="0" fontId="45" fillId="0" borderId="10" xfId="0" applyNumberFormat="1" applyFont="1" applyFill="1" applyBorder="1" applyAlignment="1">
      <alignment horizontal="left" vertical="center" wrapText="1" readingOrder="1"/>
    </xf>
    <xf numFmtId="164" fontId="45" fillId="0" borderId="10" xfId="0" applyNumberFormat="1" applyFont="1" applyFill="1" applyBorder="1" applyAlignment="1">
      <alignment horizontal="right" vertical="center" wrapText="1" readingOrder="1"/>
    </xf>
    <xf numFmtId="10" fontId="45" fillId="0" borderId="10" xfId="53" applyNumberFormat="1" applyFont="1" applyFill="1" applyBorder="1" applyAlignment="1">
      <alignment horizontal="center" vertical="center" wrapText="1" readingOrder="1"/>
    </xf>
    <xf numFmtId="164" fontId="45" fillId="0" borderId="14" xfId="0" applyNumberFormat="1" applyFont="1" applyFill="1" applyBorder="1" applyAlignment="1">
      <alignment horizontal="right" vertical="center" wrapText="1" readingOrder="1"/>
    </xf>
    <xf numFmtId="164" fontId="45" fillId="0" borderId="13" xfId="0" applyNumberFormat="1" applyFont="1" applyFill="1" applyBorder="1" applyAlignment="1">
      <alignment horizontal="right" vertical="center" wrapText="1" readingOrder="1"/>
    </xf>
    <xf numFmtId="10" fontId="45" fillId="0" borderId="15" xfId="53" applyNumberFormat="1" applyFont="1" applyFill="1" applyBorder="1" applyAlignment="1">
      <alignment horizontal="center" vertical="center" wrapText="1" readingOrder="1"/>
    </xf>
    <xf numFmtId="164" fontId="45" fillId="0" borderId="11" xfId="0" applyNumberFormat="1" applyFont="1" applyFill="1" applyBorder="1" applyAlignment="1">
      <alignment horizontal="right" vertical="center" wrapText="1" readingOrder="1"/>
    </xf>
    <xf numFmtId="10" fontId="45" fillId="0" borderId="11" xfId="53" applyNumberFormat="1" applyFont="1" applyFill="1" applyBorder="1" applyAlignment="1">
      <alignment horizontal="center" vertical="center" wrapText="1" readingOrder="1"/>
    </xf>
    <xf numFmtId="164" fontId="45" fillId="0" borderId="12" xfId="0" applyNumberFormat="1" applyFont="1" applyFill="1" applyBorder="1" applyAlignment="1">
      <alignment horizontal="right" vertical="center" wrapText="1" readingOrder="1"/>
    </xf>
    <xf numFmtId="10" fontId="45" fillId="0" borderId="12" xfId="53" applyNumberFormat="1" applyFont="1" applyFill="1" applyBorder="1" applyAlignment="1">
      <alignment horizontal="center" vertical="center" wrapText="1" readingOrder="1"/>
    </xf>
    <xf numFmtId="0" fontId="45" fillId="0" borderId="13" xfId="0" applyNumberFormat="1" applyFont="1" applyFill="1" applyBorder="1" applyAlignment="1">
      <alignment vertical="center" wrapText="1" readingOrder="1"/>
    </xf>
    <xf numFmtId="0" fontId="45" fillId="0" borderId="13" xfId="0" applyNumberFormat="1" applyFont="1" applyFill="1" applyBorder="1" applyAlignment="1">
      <alignment horizontal="center" vertical="center" wrapText="1" readingOrder="1"/>
    </xf>
    <xf numFmtId="0" fontId="45" fillId="0" borderId="13" xfId="0" applyNumberFormat="1" applyFont="1" applyFill="1" applyBorder="1" applyAlignment="1">
      <alignment horizontal="left" vertical="center" wrapText="1" readingOrder="1"/>
    </xf>
    <xf numFmtId="10" fontId="45" fillId="0" borderId="13" xfId="53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readingOrder="1"/>
    </xf>
    <xf numFmtId="165" fontId="3" fillId="0" borderId="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 horizontal="right" vertical="center" wrapText="1" readingOrder="1"/>
    </xf>
    <xf numFmtId="10" fontId="46" fillId="33" borderId="10" xfId="53" applyNumberFormat="1" applyFont="1" applyFill="1" applyBorder="1" applyAlignment="1">
      <alignment horizontal="center" vertical="center" wrapText="1" readingOrder="1"/>
    </xf>
    <xf numFmtId="43" fontId="3" fillId="0" borderId="0" xfId="47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9" fontId="3" fillId="0" borderId="0" xfId="53" applyFont="1" applyFill="1" applyBorder="1" applyAlignment="1">
      <alignment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left" vertical="center" wrapText="1" readingOrder="1"/>
    </xf>
    <xf numFmtId="164" fontId="43" fillId="33" borderId="10" xfId="0" applyNumberFormat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left" vertical="center" wrapText="1" readingOrder="1"/>
    </xf>
    <xf numFmtId="0" fontId="43" fillId="33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180975</xdr:rowOff>
    </xdr:from>
    <xdr:to>
      <xdr:col>13</xdr:col>
      <xdr:colOff>266700</xdr:colOff>
      <xdr:row>2</xdr:row>
      <xdr:rowOff>180975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8097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PageLayoutView="0" workbookViewId="0" topLeftCell="B1">
      <selection activeCell="O11" sqref="O11:O18"/>
    </sheetView>
  </sheetViews>
  <sheetFormatPr defaultColWidth="11.421875" defaultRowHeight="15"/>
  <cols>
    <col min="1" max="1" width="10.57421875" style="14" bestFit="1" customWidth="1"/>
    <col min="2" max="2" width="10.7109375" style="14" customWidth="1"/>
    <col min="3" max="3" width="27.57421875" style="14" customWidth="1"/>
    <col min="4" max="5" width="15.140625" style="14" bestFit="1" customWidth="1"/>
    <col min="6" max="6" width="7.140625" style="31" customWidth="1"/>
    <col min="7" max="7" width="13.00390625" style="14" bestFit="1" customWidth="1"/>
    <col min="8" max="8" width="9.421875" style="31" bestFit="1" customWidth="1"/>
    <col min="9" max="9" width="15.140625" style="14" bestFit="1" customWidth="1"/>
    <col min="10" max="10" width="11.421875" style="31" bestFit="1" customWidth="1"/>
    <col min="11" max="11" width="15.140625" style="14" bestFit="1" customWidth="1"/>
    <col min="12" max="12" width="11.28125" style="31" bestFit="1" customWidth="1"/>
    <col min="13" max="13" width="15.140625" style="14" bestFit="1" customWidth="1"/>
    <col min="14" max="14" width="6.8515625" style="31" bestFit="1" customWidth="1"/>
    <col min="15" max="15" width="22.7109375" style="14" customWidth="1"/>
    <col min="16" max="16384" width="11.421875" style="14" customWidth="1"/>
  </cols>
  <sheetData>
    <row r="1" spans="1:14" ht="24">
      <c r="A1" s="13" t="s">
        <v>0</v>
      </c>
      <c r="B1" s="13">
        <v>2015</v>
      </c>
      <c r="C1" s="39" t="s">
        <v>31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4.25">
      <c r="A2" s="13" t="s">
        <v>1</v>
      </c>
      <c r="B2" s="13" t="s">
        <v>2</v>
      </c>
      <c r="C2" s="40" t="s">
        <v>51</v>
      </c>
      <c r="D2" s="40"/>
      <c r="E2" s="40"/>
      <c r="F2" s="40"/>
      <c r="G2" s="40"/>
      <c r="H2" s="40"/>
      <c r="I2" s="40"/>
      <c r="J2" s="40"/>
      <c r="K2" s="40"/>
      <c r="L2" s="39"/>
      <c r="M2" s="39"/>
      <c r="N2" s="39"/>
    </row>
    <row r="3" spans="1:14" ht="24">
      <c r="A3" s="13" t="s">
        <v>3</v>
      </c>
      <c r="B3" s="13" t="s">
        <v>4</v>
      </c>
      <c r="C3" s="40"/>
      <c r="D3" s="40"/>
      <c r="E3" s="40"/>
      <c r="F3" s="40"/>
      <c r="G3" s="40"/>
      <c r="H3" s="40"/>
      <c r="I3" s="40"/>
      <c r="J3" s="40"/>
      <c r="K3" s="40"/>
      <c r="L3" s="39"/>
      <c r="M3" s="39"/>
      <c r="N3" s="39"/>
    </row>
    <row r="4" spans="1:14" ht="14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</row>
    <row r="5" spans="1:14" ht="14.25">
      <c r="A5" s="41" t="s">
        <v>32</v>
      </c>
      <c r="B5" s="4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41" t="s">
        <v>33</v>
      </c>
      <c r="B6" s="41"/>
      <c r="C6" s="4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">
      <c r="A7" s="2" t="s">
        <v>34</v>
      </c>
      <c r="B7" s="2" t="s">
        <v>5</v>
      </c>
      <c r="C7" s="2" t="s">
        <v>35</v>
      </c>
      <c r="D7" s="2" t="s">
        <v>36</v>
      </c>
      <c r="E7" s="2" t="s">
        <v>6</v>
      </c>
      <c r="F7" s="2" t="s">
        <v>37</v>
      </c>
      <c r="G7" s="2" t="s">
        <v>38</v>
      </c>
      <c r="H7" s="2" t="s">
        <v>28</v>
      </c>
      <c r="I7" s="2" t="s">
        <v>39</v>
      </c>
      <c r="J7" s="2" t="s">
        <v>29</v>
      </c>
      <c r="K7" s="2" t="s">
        <v>40</v>
      </c>
      <c r="L7" s="2" t="s">
        <v>30</v>
      </c>
      <c r="M7" s="2" t="s">
        <v>41</v>
      </c>
      <c r="N7" s="2" t="s">
        <v>42</v>
      </c>
    </row>
    <row r="8" spans="1:14" ht="14.25">
      <c r="A8" s="15" t="s">
        <v>7</v>
      </c>
      <c r="B8" s="16" t="s">
        <v>8</v>
      </c>
      <c r="C8" s="17" t="s">
        <v>9</v>
      </c>
      <c r="D8" s="18">
        <v>2122000000</v>
      </c>
      <c r="E8" s="18">
        <v>2122000000</v>
      </c>
      <c r="F8" s="19">
        <f>+E8/D8</f>
        <v>1</v>
      </c>
      <c r="G8" s="18">
        <v>0</v>
      </c>
      <c r="H8" s="19">
        <f>+G8/D8</f>
        <v>0</v>
      </c>
      <c r="I8" s="18">
        <v>1639071162</v>
      </c>
      <c r="J8" s="19">
        <f>+I8/D8</f>
        <v>0.7724180782280867</v>
      </c>
      <c r="K8" s="18">
        <v>1639071161</v>
      </c>
      <c r="L8" s="19">
        <f>+K8/D8</f>
        <v>0.7724180777568331</v>
      </c>
      <c r="M8" s="18">
        <v>1639071161</v>
      </c>
      <c r="N8" s="19">
        <f>+M8/D8</f>
        <v>0.7724180777568331</v>
      </c>
    </row>
    <row r="9" spans="1:14" ht="14.25">
      <c r="A9" s="15" t="s">
        <v>10</v>
      </c>
      <c r="B9" s="16" t="s">
        <v>8</v>
      </c>
      <c r="C9" s="17" t="s">
        <v>11</v>
      </c>
      <c r="D9" s="18">
        <v>485000000</v>
      </c>
      <c r="E9" s="18">
        <v>485000000</v>
      </c>
      <c r="F9" s="19">
        <f aca="true" t="shared" si="0" ref="F9:F33">+E9/D9</f>
        <v>1</v>
      </c>
      <c r="G9" s="18">
        <v>0</v>
      </c>
      <c r="H9" s="19">
        <f aca="true" t="shared" si="1" ref="H9:H33">+G9/D9</f>
        <v>0</v>
      </c>
      <c r="I9" s="18">
        <v>362126255</v>
      </c>
      <c r="J9" s="19">
        <f aca="true" t="shared" si="2" ref="J9:J33">+I9/D9</f>
        <v>0.7466520721649484</v>
      </c>
      <c r="K9" s="18">
        <v>362126255</v>
      </c>
      <c r="L9" s="19">
        <f aca="true" t="shared" si="3" ref="L9:L33">+K9/D9</f>
        <v>0.7466520721649484</v>
      </c>
      <c r="M9" s="18">
        <v>362126255</v>
      </c>
      <c r="N9" s="19">
        <f aca="true" t="shared" si="4" ref="N9:N33">+M9/D9</f>
        <v>0.7466520721649484</v>
      </c>
    </row>
    <row r="10" spans="1:14" ht="14.25">
      <c r="A10" s="15" t="s">
        <v>12</v>
      </c>
      <c r="B10" s="16" t="s">
        <v>8</v>
      </c>
      <c r="C10" s="17" t="s">
        <v>13</v>
      </c>
      <c r="D10" s="18">
        <v>752000000</v>
      </c>
      <c r="E10" s="18">
        <v>711594423</v>
      </c>
      <c r="F10" s="19">
        <f t="shared" si="0"/>
        <v>0.9462691795212766</v>
      </c>
      <c r="G10" s="18">
        <v>40405577</v>
      </c>
      <c r="H10" s="19">
        <f t="shared" si="1"/>
        <v>0.05373082047872341</v>
      </c>
      <c r="I10" s="18">
        <v>220115765</v>
      </c>
      <c r="J10" s="19">
        <f t="shared" si="2"/>
        <v>0.29270713430851064</v>
      </c>
      <c r="K10" s="18">
        <v>220115765</v>
      </c>
      <c r="L10" s="19">
        <f t="shared" si="3"/>
        <v>0.29270713430851064</v>
      </c>
      <c r="M10" s="18">
        <v>220115765</v>
      </c>
      <c r="N10" s="19">
        <f t="shared" si="4"/>
        <v>0.29270713430851064</v>
      </c>
    </row>
    <row r="11" spans="1:15" ht="22.5">
      <c r="A11" s="15" t="s">
        <v>14</v>
      </c>
      <c r="B11" s="16" t="s">
        <v>8</v>
      </c>
      <c r="C11" s="17" t="s">
        <v>15</v>
      </c>
      <c r="D11" s="18">
        <v>1112400000</v>
      </c>
      <c r="E11" s="18">
        <v>1095907592</v>
      </c>
      <c r="F11" s="19">
        <f t="shared" si="0"/>
        <v>0.985174030924128</v>
      </c>
      <c r="G11" s="18">
        <v>16492408</v>
      </c>
      <c r="H11" s="19">
        <f t="shared" si="1"/>
        <v>0.014825969075871989</v>
      </c>
      <c r="I11" s="18">
        <v>1095907592</v>
      </c>
      <c r="J11" s="19">
        <f t="shared" si="2"/>
        <v>0.985174030924128</v>
      </c>
      <c r="K11" s="18">
        <v>734816893</v>
      </c>
      <c r="L11" s="19">
        <f t="shared" si="3"/>
        <v>0.6605689437252786</v>
      </c>
      <c r="M11" s="18">
        <v>734816893</v>
      </c>
      <c r="N11" s="19">
        <f t="shared" si="4"/>
        <v>0.6605689437252786</v>
      </c>
      <c r="O11" s="35"/>
    </row>
    <row r="12" spans="1:15" ht="33.75">
      <c r="A12" s="15" t="s">
        <v>16</v>
      </c>
      <c r="B12" s="16" t="s">
        <v>8</v>
      </c>
      <c r="C12" s="17" t="s">
        <v>17</v>
      </c>
      <c r="D12" s="20">
        <v>1029000000</v>
      </c>
      <c r="E12" s="21">
        <v>953451203</v>
      </c>
      <c r="F12" s="22">
        <f t="shared" si="0"/>
        <v>0.9265803722060253</v>
      </c>
      <c r="G12" s="18">
        <v>75548797</v>
      </c>
      <c r="H12" s="19">
        <f t="shared" si="1"/>
        <v>0.07341962779397473</v>
      </c>
      <c r="I12" s="18">
        <v>646757083</v>
      </c>
      <c r="J12" s="19">
        <f t="shared" si="2"/>
        <v>0.6285297210884354</v>
      </c>
      <c r="K12" s="18">
        <v>646757083</v>
      </c>
      <c r="L12" s="19">
        <f t="shared" si="3"/>
        <v>0.6285297210884354</v>
      </c>
      <c r="M12" s="18">
        <v>646757083</v>
      </c>
      <c r="N12" s="19">
        <f t="shared" si="4"/>
        <v>0.6285297210884354</v>
      </c>
      <c r="O12" s="36"/>
    </row>
    <row r="13" spans="1:14" ht="14.25">
      <c r="A13" s="42" t="s">
        <v>43</v>
      </c>
      <c r="B13" s="42"/>
      <c r="C13" s="42"/>
      <c r="D13" s="33">
        <f>SUM(D8:D12)</f>
        <v>5500400000</v>
      </c>
      <c r="E13" s="33">
        <f aca="true" t="shared" si="5" ref="E13:M13">SUM(E8:E12)</f>
        <v>5367953218</v>
      </c>
      <c r="F13" s="34">
        <f t="shared" si="0"/>
        <v>0.9759205181441349</v>
      </c>
      <c r="G13" s="33">
        <f t="shared" si="5"/>
        <v>132446782</v>
      </c>
      <c r="H13" s="34">
        <f t="shared" si="1"/>
        <v>0.024079481855865028</v>
      </c>
      <c r="I13" s="33">
        <f t="shared" si="5"/>
        <v>3963977857</v>
      </c>
      <c r="J13" s="34">
        <f t="shared" si="2"/>
        <v>0.7206708343029598</v>
      </c>
      <c r="K13" s="33">
        <f t="shared" si="5"/>
        <v>3602887157</v>
      </c>
      <c r="L13" s="34">
        <f t="shared" si="3"/>
        <v>0.6550227541633336</v>
      </c>
      <c r="M13" s="33">
        <f t="shared" si="5"/>
        <v>3602887157</v>
      </c>
      <c r="N13" s="34">
        <f t="shared" si="4"/>
        <v>0.6550227541633336</v>
      </c>
    </row>
    <row r="14" spans="1:15" ht="14.25">
      <c r="A14" s="4"/>
      <c r="B14" s="5"/>
      <c r="C14" s="6"/>
      <c r="D14" s="23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32"/>
    </row>
    <row r="15" spans="1:15" ht="14.25">
      <c r="A15" s="43" t="s">
        <v>44</v>
      </c>
      <c r="B15" s="43"/>
      <c r="C15" s="43"/>
      <c r="D15" s="25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32"/>
    </row>
    <row r="16" spans="1:15" ht="24">
      <c r="A16" s="2" t="s">
        <v>34</v>
      </c>
      <c r="B16" s="2" t="s">
        <v>5</v>
      </c>
      <c r="C16" s="2" t="s">
        <v>35</v>
      </c>
      <c r="D16" s="2" t="s">
        <v>36</v>
      </c>
      <c r="E16" s="2" t="s">
        <v>6</v>
      </c>
      <c r="F16" s="2" t="s">
        <v>37</v>
      </c>
      <c r="G16" s="2" t="s">
        <v>38</v>
      </c>
      <c r="H16" s="2" t="s">
        <v>28</v>
      </c>
      <c r="I16" s="2" t="s">
        <v>39</v>
      </c>
      <c r="J16" s="2" t="s">
        <v>29</v>
      </c>
      <c r="K16" s="2" t="s">
        <v>40</v>
      </c>
      <c r="L16" s="2" t="s">
        <v>30</v>
      </c>
      <c r="M16" s="2" t="s">
        <v>41</v>
      </c>
      <c r="N16" s="2" t="s">
        <v>42</v>
      </c>
      <c r="O16" s="32"/>
    </row>
    <row r="17" spans="1:15" ht="14.25">
      <c r="A17" s="15" t="s">
        <v>18</v>
      </c>
      <c r="B17" s="16" t="s">
        <v>8</v>
      </c>
      <c r="C17" s="17" t="s">
        <v>19</v>
      </c>
      <c r="D17" s="18">
        <v>6000000</v>
      </c>
      <c r="E17" s="18">
        <v>0</v>
      </c>
      <c r="F17" s="19">
        <f t="shared" si="0"/>
        <v>0</v>
      </c>
      <c r="G17" s="18">
        <v>6000000</v>
      </c>
      <c r="H17" s="19">
        <f t="shared" si="1"/>
        <v>1</v>
      </c>
      <c r="I17" s="18">
        <v>0</v>
      </c>
      <c r="J17" s="19">
        <f t="shared" si="2"/>
        <v>0</v>
      </c>
      <c r="K17" s="18">
        <v>0</v>
      </c>
      <c r="L17" s="19">
        <f t="shared" si="3"/>
        <v>0</v>
      </c>
      <c r="M17" s="18">
        <v>0</v>
      </c>
      <c r="N17" s="19">
        <f t="shared" si="4"/>
        <v>0</v>
      </c>
      <c r="O17" s="37"/>
    </row>
    <row r="18" spans="1:15" ht="22.5">
      <c r="A18" s="15" t="s">
        <v>20</v>
      </c>
      <c r="B18" s="16" t="s">
        <v>8</v>
      </c>
      <c r="C18" s="17" t="s">
        <v>21</v>
      </c>
      <c r="D18" s="18">
        <v>2988300000</v>
      </c>
      <c r="E18" s="18">
        <v>2752800938.6</v>
      </c>
      <c r="F18" s="19">
        <f t="shared" si="0"/>
        <v>0.9211929654318508</v>
      </c>
      <c r="G18" s="18">
        <v>235499061.4</v>
      </c>
      <c r="H18" s="19">
        <f t="shared" si="1"/>
        <v>0.07880703456814912</v>
      </c>
      <c r="I18" s="18">
        <v>2599809392.48</v>
      </c>
      <c r="J18" s="19">
        <f t="shared" si="2"/>
        <v>0.8699961156778101</v>
      </c>
      <c r="K18" s="18">
        <v>2000927060.68</v>
      </c>
      <c r="L18" s="19">
        <f t="shared" si="3"/>
        <v>0.6695870764916508</v>
      </c>
      <c r="M18" s="18">
        <v>2000927060.68</v>
      </c>
      <c r="N18" s="19">
        <f t="shared" si="4"/>
        <v>0.6695870764916508</v>
      </c>
      <c r="O18" s="38"/>
    </row>
    <row r="19" spans="1:14" ht="14.25">
      <c r="A19" s="42" t="s">
        <v>45</v>
      </c>
      <c r="B19" s="42"/>
      <c r="C19" s="42"/>
      <c r="D19" s="33">
        <f>+D18+D17</f>
        <v>2994300000</v>
      </c>
      <c r="E19" s="33">
        <f aca="true" t="shared" si="6" ref="E19:M19">+E18+E17</f>
        <v>2752800938.6</v>
      </c>
      <c r="F19" s="34">
        <f t="shared" si="0"/>
        <v>0.9193470723040443</v>
      </c>
      <c r="G19" s="33">
        <f t="shared" si="6"/>
        <v>241499061.4</v>
      </c>
      <c r="H19" s="34">
        <f t="shared" si="1"/>
        <v>0.08065292769595565</v>
      </c>
      <c r="I19" s="33">
        <f t="shared" si="6"/>
        <v>2599809392.48</v>
      </c>
      <c r="J19" s="34">
        <f t="shared" si="2"/>
        <v>0.8682528111678857</v>
      </c>
      <c r="K19" s="33">
        <f t="shared" si="6"/>
        <v>2000927060.68</v>
      </c>
      <c r="L19" s="34">
        <f t="shared" si="3"/>
        <v>0.6682453530641552</v>
      </c>
      <c r="M19" s="33">
        <f t="shared" si="6"/>
        <v>2000927060.68</v>
      </c>
      <c r="N19" s="34">
        <f t="shared" si="4"/>
        <v>0.6682453530641552</v>
      </c>
    </row>
    <row r="20" spans="1:14" ht="14.25">
      <c r="A20" s="4"/>
      <c r="B20" s="5"/>
      <c r="C20" s="6"/>
      <c r="D20" s="23"/>
      <c r="E20" s="23"/>
      <c r="F20" s="24"/>
      <c r="G20" s="23"/>
      <c r="H20" s="24"/>
      <c r="I20" s="23"/>
      <c r="J20" s="24"/>
      <c r="K20" s="23"/>
      <c r="L20" s="24"/>
      <c r="M20" s="23"/>
      <c r="N20" s="24"/>
    </row>
    <row r="21" spans="1:14" ht="14.25">
      <c r="A21" s="43" t="s">
        <v>46</v>
      </c>
      <c r="B21" s="43"/>
      <c r="C21" s="7"/>
      <c r="D21" s="25"/>
      <c r="E21" s="25"/>
      <c r="F21" s="26"/>
      <c r="G21" s="25"/>
      <c r="H21" s="26"/>
      <c r="I21" s="25"/>
      <c r="J21" s="26"/>
      <c r="K21" s="25"/>
      <c r="L21" s="26"/>
      <c r="M21" s="25"/>
      <c r="N21" s="26"/>
    </row>
    <row r="22" spans="1:14" ht="24">
      <c r="A22" s="2" t="s">
        <v>34</v>
      </c>
      <c r="B22" s="2" t="s">
        <v>5</v>
      </c>
      <c r="C22" s="2" t="s">
        <v>35</v>
      </c>
      <c r="D22" s="2" t="s">
        <v>36</v>
      </c>
      <c r="E22" s="2" t="s">
        <v>6</v>
      </c>
      <c r="F22" s="2" t="s">
        <v>37</v>
      </c>
      <c r="G22" s="2" t="s">
        <v>38</v>
      </c>
      <c r="H22" s="2" t="s">
        <v>28</v>
      </c>
      <c r="I22" s="2" t="s">
        <v>39</v>
      </c>
      <c r="J22" s="2" t="s">
        <v>29</v>
      </c>
      <c r="K22" s="2" t="s">
        <v>40</v>
      </c>
      <c r="L22" s="2" t="s">
        <v>30</v>
      </c>
      <c r="M22" s="2" t="s">
        <v>41</v>
      </c>
      <c r="N22" s="2" t="s">
        <v>42</v>
      </c>
    </row>
    <row r="23" spans="1:14" ht="14.25">
      <c r="A23" s="15" t="s">
        <v>22</v>
      </c>
      <c r="B23" s="16" t="s">
        <v>23</v>
      </c>
      <c r="C23" s="17" t="s">
        <v>24</v>
      </c>
      <c r="D23" s="18">
        <v>35000000</v>
      </c>
      <c r="E23" s="18">
        <v>30179947.7</v>
      </c>
      <c r="F23" s="19">
        <f t="shared" si="0"/>
        <v>0.8622842199999999</v>
      </c>
      <c r="G23" s="18">
        <v>4820052.3</v>
      </c>
      <c r="H23" s="19">
        <f t="shared" si="1"/>
        <v>0.13771577999999998</v>
      </c>
      <c r="I23" s="18">
        <v>30179947.7</v>
      </c>
      <c r="J23" s="19">
        <f t="shared" si="2"/>
        <v>0.8622842199999999</v>
      </c>
      <c r="K23" s="18">
        <v>30179947.7</v>
      </c>
      <c r="L23" s="19">
        <f t="shared" si="3"/>
        <v>0.8622842199999999</v>
      </c>
      <c r="M23" s="18">
        <v>30179947.7</v>
      </c>
      <c r="N23" s="19">
        <f t="shared" si="4"/>
        <v>0.8622842199999999</v>
      </c>
    </row>
    <row r="24" spans="1:14" ht="14.25">
      <c r="A24" s="27"/>
      <c r="B24" s="28"/>
      <c r="C24" s="29"/>
      <c r="D24" s="21"/>
      <c r="E24" s="21"/>
      <c r="F24" s="30"/>
      <c r="G24" s="21"/>
      <c r="H24" s="30"/>
      <c r="I24" s="21"/>
      <c r="J24" s="30"/>
      <c r="K24" s="21"/>
      <c r="L24" s="30"/>
      <c r="M24" s="21"/>
      <c r="N24" s="30"/>
    </row>
    <row r="25" spans="1:14" ht="14.25">
      <c r="A25" s="44" t="s">
        <v>47</v>
      </c>
      <c r="B25" s="44"/>
      <c r="C25" s="44"/>
      <c r="D25" s="33">
        <f>+D23+D19+D13</f>
        <v>8529700000</v>
      </c>
      <c r="E25" s="33">
        <f>+E23+E19+E13</f>
        <v>8150934104.299999</v>
      </c>
      <c r="F25" s="34">
        <f t="shared" si="0"/>
        <v>0.9555944645532667</v>
      </c>
      <c r="G25" s="33">
        <f>+G23+G19+G13</f>
        <v>378765895.70000005</v>
      </c>
      <c r="H25" s="34">
        <f t="shared" si="1"/>
        <v>0.04440553544673319</v>
      </c>
      <c r="I25" s="33">
        <f>+I23+I19+I13</f>
        <v>6593967197.18</v>
      </c>
      <c r="J25" s="34">
        <f t="shared" si="2"/>
        <v>0.7730596852386368</v>
      </c>
      <c r="K25" s="33">
        <f>+K23+K19+K13</f>
        <v>5633994165.38</v>
      </c>
      <c r="L25" s="34">
        <f t="shared" si="3"/>
        <v>0.6605149261263585</v>
      </c>
      <c r="M25" s="33">
        <f>+M23+M19+M13</f>
        <v>5633994165.38</v>
      </c>
      <c r="N25" s="34">
        <f t="shared" si="4"/>
        <v>0.6605149261263585</v>
      </c>
    </row>
    <row r="26" spans="1:14" ht="14.25">
      <c r="A26" s="4"/>
      <c r="B26" s="5"/>
      <c r="C26" s="6"/>
      <c r="D26" s="23"/>
      <c r="E26" s="23"/>
      <c r="F26" s="24"/>
      <c r="G26" s="23"/>
      <c r="H26" s="24"/>
      <c r="I26" s="23"/>
      <c r="J26" s="24"/>
      <c r="K26" s="23"/>
      <c r="L26" s="24"/>
      <c r="M26" s="23"/>
      <c r="N26" s="24"/>
    </row>
    <row r="27" spans="1:14" ht="14.25">
      <c r="A27" s="8" t="s">
        <v>48</v>
      </c>
      <c r="B27" s="9"/>
      <c r="C27" s="7"/>
      <c r="D27" s="25"/>
      <c r="E27" s="25"/>
      <c r="F27" s="26"/>
      <c r="G27" s="25"/>
      <c r="H27" s="26"/>
      <c r="I27" s="25"/>
      <c r="J27" s="26"/>
      <c r="K27" s="25"/>
      <c r="L27" s="26"/>
      <c r="M27" s="25"/>
      <c r="N27" s="26"/>
    </row>
    <row r="28" spans="1:14" ht="24">
      <c r="A28" s="2" t="s">
        <v>34</v>
      </c>
      <c r="B28" s="2" t="s">
        <v>5</v>
      </c>
      <c r="C28" s="2" t="s">
        <v>35</v>
      </c>
      <c r="D28" s="2" t="s">
        <v>36</v>
      </c>
      <c r="E28" s="2" t="s">
        <v>6</v>
      </c>
      <c r="F28" s="2" t="s">
        <v>37</v>
      </c>
      <c r="G28" s="2" t="s">
        <v>38</v>
      </c>
      <c r="H28" s="2" t="s">
        <v>28</v>
      </c>
      <c r="I28" s="2" t="s">
        <v>39</v>
      </c>
      <c r="J28" s="2" t="s">
        <v>29</v>
      </c>
      <c r="K28" s="2" t="s">
        <v>40</v>
      </c>
      <c r="L28" s="2" t="s">
        <v>30</v>
      </c>
      <c r="M28" s="2" t="s">
        <v>41</v>
      </c>
      <c r="N28" s="2" t="s">
        <v>42</v>
      </c>
    </row>
    <row r="29" spans="1:14" ht="22.5">
      <c r="A29" s="15" t="s">
        <v>25</v>
      </c>
      <c r="B29" s="16" t="s">
        <v>8</v>
      </c>
      <c r="C29" s="17" t="s">
        <v>26</v>
      </c>
      <c r="D29" s="18">
        <v>7320000000</v>
      </c>
      <c r="E29" s="18">
        <v>7306962984.01</v>
      </c>
      <c r="F29" s="19">
        <f t="shared" si="0"/>
        <v>0.998218986886612</v>
      </c>
      <c r="G29" s="18">
        <v>13037015.99</v>
      </c>
      <c r="H29" s="19">
        <f t="shared" si="1"/>
        <v>0.0017810131133879782</v>
      </c>
      <c r="I29" s="18">
        <v>7306962984.01</v>
      </c>
      <c r="J29" s="19">
        <f t="shared" si="2"/>
        <v>0.998218986886612</v>
      </c>
      <c r="K29" s="18">
        <v>5279109901.23</v>
      </c>
      <c r="L29" s="19">
        <f t="shared" si="3"/>
        <v>0.7211898772172131</v>
      </c>
      <c r="M29" s="18">
        <v>5279109901.23</v>
      </c>
      <c r="N29" s="19">
        <f t="shared" si="4"/>
        <v>0.7211898772172131</v>
      </c>
    </row>
    <row r="30" spans="1:14" ht="22.5">
      <c r="A30" s="15" t="s">
        <v>25</v>
      </c>
      <c r="B30" s="16" t="s">
        <v>27</v>
      </c>
      <c r="C30" s="17" t="s">
        <v>26</v>
      </c>
      <c r="D30" s="18">
        <v>7680000000</v>
      </c>
      <c r="E30" s="18">
        <v>7531544601</v>
      </c>
      <c r="F30" s="19">
        <f t="shared" si="0"/>
        <v>0.980669869921875</v>
      </c>
      <c r="G30" s="18">
        <v>148455399</v>
      </c>
      <c r="H30" s="19">
        <f t="shared" si="1"/>
        <v>0.019330130078125</v>
      </c>
      <c r="I30" s="18">
        <v>7452524639.99</v>
      </c>
      <c r="J30" s="19">
        <f t="shared" si="2"/>
        <v>0.9703808124986979</v>
      </c>
      <c r="K30" s="18">
        <v>2747433739.99</v>
      </c>
      <c r="L30" s="19">
        <f t="shared" si="3"/>
        <v>0.35773876822786455</v>
      </c>
      <c r="M30" s="18">
        <v>2497571851.99</v>
      </c>
      <c r="N30" s="19">
        <f t="shared" si="4"/>
        <v>0.32520466822786454</v>
      </c>
    </row>
    <row r="31" spans="1:14" ht="14.25">
      <c r="A31" s="44" t="s">
        <v>49</v>
      </c>
      <c r="B31" s="44"/>
      <c r="C31" s="44"/>
      <c r="D31" s="33">
        <f>SUM(D29:D30)</f>
        <v>15000000000</v>
      </c>
      <c r="E31" s="33">
        <f aca="true" t="shared" si="7" ref="E31:M31">SUM(E29:E30)</f>
        <v>14838507585.01</v>
      </c>
      <c r="F31" s="34">
        <f t="shared" si="0"/>
        <v>0.9892338390006666</v>
      </c>
      <c r="G31" s="33">
        <f t="shared" si="7"/>
        <v>161492414.99</v>
      </c>
      <c r="H31" s="34">
        <f t="shared" si="1"/>
        <v>0.010766160999333333</v>
      </c>
      <c r="I31" s="33">
        <f t="shared" si="7"/>
        <v>14759487624</v>
      </c>
      <c r="J31" s="34">
        <f t="shared" si="2"/>
        <v>0.9839658416</v>
      </c>
      <c r="K31" s="33">
        <f t="shared" si="7"/>
        <v>8026543641.219999</v>
      </c>
      <c r="L31" s="34">
        <f t="shared" si="3"/>
        <v>0.5351029094146666</v>
      </c>
      <c r="M31" s="33">
        <f t="shared" si="7"/>
        <v>7776681753.219999</v>
      </c>
      <c r="N31" s="34">
        <f t="shared" si="4"/>
        <v>0.5184454502146666</v>
      </c>
    </row>
    <row r="32" spans="1:14" ht="14.25">
      <c r="A32" s="10"/>
      <c r="B32" s="11"/>
      <c r="C32" s="12"/>
      <c r="D32" s="21"/>
      <c r="E32" s="21"/>
      <c r="F32" s="30"/>
      <c r="G32" s="21"/>
      <c r="H32" s="30"/>
      <c r="I32" s="21"/>
      <c r="J32" s="30"/>
      <c r="K32" s="21"/>
      <c r="L32" s="30"/>
      <c r="M32" s="21"/>
      <c r="N32" s="30"/>
    </row>
    <row r="33" spans="1:14" ht="14.25">
      <c r="A33" s="44" t="s">
        <v>50</v>
      </c>
      <c r="B33" s="44"/>
      <c r="C33" s="44"/>
      <c r="D33" s="33">
        <v>23529700000</v>
      </c>
      <c r="E33" s="33">
        <v>22989441689.31</v>
      </c>
      <c r="F33" s="34">
        <f t="shared" si="0"/>
        <v>0.9770393030642125</v>
      </c>
      <c r="G33" s="33">
        <v>540258310.69</v>
      </c>
      <c r="H33" s="34">
        <f t="shared" si="1"/>
        <v>0.02296069693578754</v>
      </c>
      <c r="I33" s="33">
        <v>21353454821.18</v>
      </c>
      <c r="J33" s="34">
        <f t="shared" si="2"/>
        <v>0.907510712893917</v>
      </c>
      <c r="K33" s="33">
        <v>13660537806.6</v>
      </c>
      <c r="L33" s="34">
        <f t="shared" si="3"/>
        <v>0.5805657448501256</v>
      </c>
      <c r="M33" s="33">
        <v>13410675918.6</v>
      </c>
      <c r="N33" s="34">
        <f t="shared" si="4"/>
        <v>0.5699467446928775</v>
      </c>
    </row>
    <row r="34" ht="13.5" customHeight="1"/>
    <row r="35" ht="14.25">
      <c r="E35" s="32"/>
    </row>
  </sheetData>
  <sheetProtection/>
  <mergeCells count="12">
    <mergeCell ref="A15:C15"/>
    <mergeCell ref="A19:C19"/>
    <mergeCell ref="A21:B21"/>
    <mergeCell ref="A25:C25"/>
    <mergeCell ref="A31:C31"/>
    <mergeCell ref="A33:C33"/>
    <mergeCell ref="C1:K1"/>
    <mergeCell ref="L1:N3"/>
    <mergeCell ref="C2:K3"/>
    <mergeCell ref="A5:B5"/>
    <mergeCell ref="A6:C6"/>
    <mergeCell ref="A13:C13"/>
  </mergeCells>
  <printOptions horizontalCentered="1"/>
  <pageMargins left="0.3937007874015748" right="0.3937007874015748" top="0.7874015748031497" bottom="0.7874015748031497" header="0.7874015748031497" footer="0.7874015748031497"/>
  <pageSetup fitToHeight="1" fitToWidth="1" horizontalDpi="300" verticalDpi="300" orientation="landscape" paperSize="5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Humberto Gómez Cifuentes</dc:creator>
  <cp:keywords/>
  <dc:description/>
  <cp:lastModifiedBy>Andrés Humberto Gómez Cifuentes</cp:lastModifiedBy>
  <cp:lastPrinted>2015-09-30T14:49:34Z</cp:lastPrinted>
  <dcterms:created xsi:type="dcterms:W3CDTF">2015-09-30T14:47:03Z</dcterms:created>
  <dcterms:modified xsi:type="dcterms:W3CDTF">2016-06-22T20:08:24Z</dcterms:modified>
  <cp:category/>
  <cp:version/>
  <cp:contentType/>
  <cp:contentStatus/>
</cp:coreProperties>
</file>