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activeTab="0"/>
  </bookViews>
  <sheets>
    <sheet name="REP_EPG034_EjecucionPresupuest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<sst xmlns="http://schemas.openxmlformats.org/spreadsheetml/2006/main" count="119" uniqueCount="55">
  <si>
    <t>Año Fiscal:</t>
  </si>
  <si>
    <t/>
  </si>
  <si>
    <t>Vigencia:</t>
  </si>
  <si>
    <t>Actual</t>
  </si>
  <si>
    <t>Periodo:</t>
  </si>
  <si>
    <t>Enero-Febrero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</si>
  <si>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</si>
  <si>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</si>
  <si>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</si>
  <si>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</si>
  <si>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</si>
  <si>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</si>
  <si>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</si>
  <si>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</si>
  <si>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</si>
  <si>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</si>
  <si>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</si>
  <si>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</si>
  <si>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</si>
  <si>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</si>
  <si>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</si>
  <si>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</si>
  <si>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</si>
  <si>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</si>
  <si>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</si>
  <si>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</si>
  <si>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</si>
  <si>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</si>
  <si>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</si>
  <si>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% CDP</t>
  </si>
  <si>
    <t>% Apr. Disponible</t>
  </si>
  <si>
    <t>% Compromiso</t>
  </si>
  <si>
    <t>% Obligación</t>
  </si>
  <si>
    <t>% Pagos</t>
  </si>
  <si>
    <t>Pagos</t>
  </si>
  <si>
    <t>Obligación</t>
  </si>
  <si>
    <t>Compromiso</t>
  </si>
  <si>
    <t>Apr. Disponible</t>
  </si>
  <si>
    <t>Apr. Vigente</t>
  </si>
  <si>
    <t>Descripción</t>
  </si>
  <si>
    <t>Rubro</t>
  </si>
  <si>
    <t>Fuente</t>
  </si>
  <si>
    <t>Rec</t>
  </si>
  <si>
    <t>Colombia Compra Eficiente</t>
  </si>
  <si>
    <t>Ejecución Presupuestal al 28 de febrero de 2015</t>
  </si>
  <si>
    <t>Funcionamiento</t>
  </si>
  <si>
    <t>Gastos de Personal</t>
  </si>
  <si>
    <t>Total Gastos de personal</t>
  </si>
  <si>
    <t>Gastos de Generales</t>
  </si>
  <si>
    <t>Total Gastos Generales</t>
  </si>
  <si>
    <t>Transferencias</t>
  </si>
  <si>
    <t>Total Funcionamiento</t>
  </si>
  <si>
    <t>Inversión Nación</t>
  </si>
  <si>
    <t>Total Inversión</t>
  </si>
  <si>
    <t>Total Presupuesto CCE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</si>
</sst>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1"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 style="thin">
        <color rgb="FFD3D3D3"/>
      </right>
      <top style="thin">
        <color rgb="FFD3D3D3"/>
      </top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3D3D3"/>
      </right>
      <top>
        <color indexed="63"/>
      </top>
      <bottom>
        <color indexed="63"/>
      </bottom>
    </border>
  </borders>
  <cellStyleXfs count="62"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43" fontId="1" fillId="0" borderId="0" xfId="47" applyFont="1" applyFill="1" applyBorder="1" applyAlignment="1">
      <alignment/>
    </xf>
    <xf numFmtId="0" fontId="39" fillId="0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39" fillId="0" borderId="11" xfId="0" applyNumberFormat="1" applyFont="1" applyFill="1" applyBorder="1" applyAlignment="1">
      <alignment horizontal="center" vertical="center" wrapText="1" readingOrder="1"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0" fontId="39" fillId="0" borderId="12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164" fontId="40" fillId="0" borderId="10" xfId="0" applyNumberFormat="1" applyFont="1" applyFill="1" applyBorder="1" applyAlignment="1">
      <alignment horizontal="right" vertical="center" wrapText="1" readingOrder="1"/>
    </xf>
    <xf numFmtId="9" fontId="40" fillId="0" borderId="10" xfId="54" applyFont="1" applyFill="1" applyBorder="1" applyAlignment="1">
      <alignment horizontal="center" vertical="center" wrapText="1" readingOrder="1"/>
    </xf>
    <xf numFmtId="0" fontId="39" fillId="33" borderId="10" xfId="0" applyNumberFormat="1" applyFont="1" applyFill="1" applyBorder="1" applyAlignment="1">
      <alignment horizontal="center" vertical="center" wrapText="1" readingOrder="1"/>
    </xf>
    <xf numFmtId="0" fontId="39" fillId="33" borderId="10" xfId="0" applyNumberFormat="1" applyFont="1" applyFill="1" applyBorder="1" applyAlignment="1">
      <alignment horizontal="left" vertical="center" wrapText="1" readingOrder="1"/>
    </xf>
    <xf numFmtId="164" fontId="39" fillId="33" borderId="10" xfId="0" applyNumberFormat="1" applyFont="1" applyFill="1" applyBorder="1" applyAlignment="1">
      <alignment horizontal="right" vertical="center" wrapText="1" readingOrder="1"/>
    </xf>
    <xf numFmtId="9" fontId="39" fillId="33" borderId="10" xfId="54" applyFont="1" applyFill="1" applyBorder="1" applyAlignment="1">
      <alignment horizontal="center" vertical="center" wrapText="1" readingOrder="1"/>
    </xf>
    <xf numFmtId="0" fontId="40" fillId="0" borderId="11" xfId="0" applyNumberFormat="1" applyFont="1" applyFill="1" applyBorder="1" applyAlignment="1">
      <alignment vertical="center" wrapText="1" readingOrder="1"/>
    </xf>
    <xf numFmtId="0" fontId="40" fillId="0" borderId="11" xfId="0" applyNumberFormat="1" applyFont="1" applyFill="1" applyBorder="1" applyAlignment="1">
      <alignment horizontal="center" vertical="center" wrapText="1" readingOrder="1"/>
    </xf>
    <xf numFmtId="0" fontId="40" fillId="0" borderId="11" xfId="0" applyNumberFormat="1" applyFont="1" applyFill="1" applyBorder="1" applyAlignment="1">
      <alignment horizontal="left" vertical="center" wrapText="1" readingOrder="1"/>
    </xf>
    <xf numFmtId="164" fontId="40" fillId="0" borderId="11" xfId="0" applyNumberFormat="1" applyFont="1" applyFill="1" applyBorder="1" applyAlignment="1">
      <alignment horizontal="right" vertical="center" wrapText="1" readingOrder="1"/>
    </xf>
    <xf numFmtId="9" fontId="40" fillId="0" borderId="11" xfId="54" applyFont="1" applyFill="1" applyBorder="1" applyAlignment="1">
      <alignment horizontal="center" vertical="center" wrapText="1" readingOrder="1"/>
    </xf>
    <xf numFmtId="0" fontId="40" fillId="0" borderId="12" xfId="0" applyNumberFormat="1" applyFont="1" applyFill="1" applyBorder="1" applyAlignment="1">
      <alignment horizontal="center" vertical="center" wrapText="1" readingOrder="1"/>
    </xf>
    <xf numFmtId="0" fontId="40" fillId="0" borderId="12" xfId="0" applyNumberFormat="1" applyFont="1" applyFill="1" applyBorder="1" applyAlignment="1">
      <alignment horizontal="left" vertical="center" wrapText="1" readingOrder="1"/>
    </xf>
    <xf numFmtId="164" fontId="40" fillId="0" borderId="12" xfId="0" applyNumberFormat="1" applyFont="1" applyFill="1" applyBorder="1" applyAlignment="1">
      <alignment horizontal="right" vertical="center" wrapText="1" readingOrder="1"/>
    </xf>
    <xf numFmtId="9" fontId="40" fillId="0" borderId="12" xfId="54" applyFont="1" applyFill="1" applyBorder="1" applyAlignment="1">
      <alignment horizontal="center" vertical="center" wrapText="1" readingOrder="1"/>
    </xf>
    <xf numFmtId="0" fontId="40" fillId="0" borderId="13" xfId="0" applyNumberFormat="1" applyFont="1" applyFill="1" applyBorder="1" applyAlignment="1">
      <alignment vertical="center" wrapText="1" readingOrder="1"/>
    </xf>
    <xf numFmtId="0" fontId="40" fillId="0" borderId="14" xfId="0" applyNumberFormat="1" applyFont="1" applyFill="1" applyBorder="1" applyAlignment="1">
      <alignment horizontal="center" vertical="center" wrapText="1" readingOrder="1"/>
    </xf>
    <xf numFmtId="0" fontId="40" fillId="0" borderId="15" xfId="0" applyNumberFormat="1" applyFont="1" applyFill="1" applyBorder="1" applyAlignment="1">
      <alignment horizontal="center" vertical="center" wrapText="1" readingOrder="1"/>
    </xf>
    <xf numFmtId="0" fontId="39" fillId="0" borderId="14" xfId="0" applyNumberFormat="1" applyFont="1" applyFill="1" applyBorder="1" applyAlignment="1">
      <alignment horizontal="left" vertical="center" wrapText="1" readingOrder="1"/>
    </xf>
    <xf numFmtId="0" fontId="40" fillId="0" borderId="14" xfId="0" applyNumberFormat="1" applyFont="1" applyFill="1" applyBorder="1" applyAlignment="1">
      <alignment horizontal="left" vertical="center" wrapText="1" readingOrder="1"/>
    </xf>
    <xf numFmtId="164" fontId="40" fillId="0" borderId="14" xfId="0" applyNumberFormat="1" applyFont="1" applyFill="1" applyBorder="1" applyAlignment="1">
      <alignment horizontal="right" vertical="center" wrapText="1" readingOrder="1"/>
    </xf>
    <xf numFmtId="9" fontId="40" fillId="0" borderId="14" xfId="54" applyFont="1" applyFill="1" applyBorder="1" applyAlignment="1">
      <alignment horizontal="center" vertical="center" wrapText="1" readingOrder="1"/>
    </xf>
    <xf numFmtId="0" fontId="39" fillId="33" borderId="13" xfId="0" applyNumberFormat="1" applyFont="1" applyFill="1" applyBorder="1" applyAlignment="1">
      <alignment horizontal="left" vertical="center" wrapText="1" readingOrder="1"/>
    </xf>
    <xf numFmtId="0" fontId="39" fillId="33" borderId="14" xfId="0" applyNumberFormat="1" applyFont="1" applyFill="1" applyBorder="1" applyAlignment="1">
      <alignment horizontal="left" vertical="center" wrapText="1" readingOrder="1"/>
    </xf>
    <xf numFmtId="0" fontId="39" fillId="33" borderId="15" xfId="0" applyNumberFormat="1" applyFont="1" applyFill="1" applyBorder="1" applyAlignment="1">
      <alignment horizontal="left" vertical="center" wrapText="1" readingOrder="1"/>
    </xf>
    <xf numFmtId="0" fontId="39" fillId="0" borderId="12" xfId="0" applyNumberFormat="1" applyFont="1" applyFill="1" applyBorder="1" applyAlignment="1">
      <alignment horizontal="left" vertical="center" wrapText="1" readingOrder="1"/>
    </xf>
    <xf numFmtId="0" fontId="39" fillId="0" borderId="0" xfId="0" applyNumberFormat="1" applyFont="1" applyFill="1" applyBorder="1" applyAlignment="1">
      <alignment horizontal="left" vertical="center" wrapText="1" readingOrder="1"/>
    </xf>
    <xf numFmtId="0" fontId="39" fillId="0" borderId="13" xfId="52" applyNumberFormat="1" applyFont="1" applyFill="1" applyBorder="1" applyAlignment="1">
      <alignment horizontal="center" vertical="center" readingOrder="1"/>
      <protection/>
    </xf>
    <xf numFmtId="0" fontId="39" fillId="0" borderId="14" xfId="52" applyNumberFormat="1" applyFont="1" applyFill="1" applyBorder="1" applyAlignment="1">
      <alignment horizontal="center" vertical="center" readingOrder="1"/>
      <protection/>
    </xf>
    <xf numFmtId="0" fontId="39" fillId="0" borderId="15" xfId="52" applyNumberFormat="1" applyFont="1" applyFill="1" applyBorder="1" applyAlignment="1">
      <alignment horizontal="center" vertical="center" readingOrder="1"/>
      <protection/>
    </xf>
    <xf numFmtId="0" fontId="39" fillId="0" borderId="16" xfId="52" applyNumberFormat="1" applyFont="1" applyFill="1" applyBorder="1" applyAlignment="1">
      <alignment horizontal="center" vertical="center" readingOrder="1"/>
      <protection/>
    </xf>
    <xf numFmtId="0" fontId="39" fillId="0" borderId="11" xfId="52" applyNumberFormat="1" applyFont="1" applyFill="1" applyBorder="1" applyAlignment="1">
      <alignment horizontal="center" vertical="center" readingOrder="1"/>
      <protection/>
    </xf>
    <xf numFmtId="0" fontId="39" fillId="0" borderId="17" xfId="52" applyNumberFormat="1" applyFont="1" applyFill="1" applyBorder="1" applyAlignment="1">
      <alignment horizontal="center" vertical="center" readingOrder="1"/>
      <protection/>
    </xf>
    <xf numFmtId="0" fontId="39" fillId="0" borderId="18" xfId="52" applyNumberFormat="1" applyFont="1" applyFill="1" applyBorder="1" applyAlignment="1">
      <alignment horizontal="center" vertical="center" readingOrder="1"/>
      <protection/>
    </xf>
    <xf numFmtId="0" fontId="39" fillId="0" borderId="12" xfId="52" applyNumberFormat="1" applyFont="1" applyFill="1" applyBorder="1" applyAlignment="1">
      <alignment horizontal="center" vertical="center" readingOrder="1"/>
      <protection/>
    </xf>
    <xf numFmtId="0" fontId="39" fillId="0" borderId="19" xfId="52" applyNumberFormat="1" applyFont="1" applyFill="1" applyBorder="1" applyAlignment="1">
      <alignment horizontal="center" vertical="center" readingOrder="1"/>
      <protection/>
    </xf>
    <xf numFmtId="0" fontId="39" fillId="0" borderId="16" xfId="0" applyNumberFormat="1" applyFont="1" applyFill="1" applyBorder="1" applyAlignment="1">
      <alignment horizontal="center" vertical="center" wrapText="1" readingOrder="1"/>
    </xf>
    <xf numFmtId="0" fontId="39" fillId="0" borderId="11" xfId="0" applyNumberFormat="1" applyFont="1" applyFill="1" applyBorder="1" applyAlignment="1">
      <alignment horizontal="center" vertical="center" wrapText="1" readingOrder="1"/>
    </xf>
    <xf numFmtId="0" fontId="39" fillId="0" borderId="17" xfId="0" applyNumberFormat="1" applyFont="1" applyFill="1" applyBorder="1" applyAlignment="1">
      <alignment horizontal="center" vertical="center" wrapText="1" readingOrder="1"/>
    </xf>
    <xf numFmtId="0" fontId="39" fillId="0" borderId="20" xfId="0" applyNumberFormat="1" applyFont="1" applyFill="1" applyBorder="1" applyAlignment="1">
      <alignment horizontal="center" vertical="center" wrapText="1" readingOrder="1"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0" fontId="39" fillId="0" borderId="21" xfId="0" applyNumberFormat="1" applyFont="1" applyFill="1" applyBorder="1" applyAlignment="1">
      <alignment horizontal="center" vertical="center" wrapText="1" readingOrder="1"/>
    </xf>
    <xf numFmtId="0" fontId="39" fillId="0" borderId="18" xfId="0" applyNumberFormat="1" applyFont="1" applyFill="1" applyBorder="1" applyAlignment="1">
      <alignment horizontal="center" vertical="center" wrapText="1" readingOrder="1"/>
    </xf>
    <xf numFmtId="0" fontId="39" fillId="0" borderId="12" xfId="0" applyNumberFormat="1" applyFont="1" applyFill="1" applyBorder="1" applyAlignment="1">
      <alignment horizontal="center" vertical="center" wrapText="1" readingOrder="1"/>
    </xf>
    <xf numFmtId="0" fontId="39" fillId="0" borderId="19" xfId="0" applyNumberFormat="1" applyFont="1" applyFill="1" applyBorder="1" applyAlignment="1">
      <alignment horizontal="center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28575</xdr:rowOff>
    </xdr:from>
    <xdr:to>
      <xdr:col>14</xdr:col>
      <xdr:colOff>104775</xdr:colOff>
      <xdr:row>2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8575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PageLayoutView="0" workbookViewId="0" topLeftCell="A1">
      <selection activeCell="A33" sqref="A33:C33"/>
    </sheetView>
  </sheetViews>
  <sheetFormatPr defaultColWidth="11.421875" defaultRowHeight="15"/>
  <cols>
    <col min="1" max="1" width="12.28125" style="3" customWidth="1"/>
    <col min="2" max="2" width="12.421875" style="3" customWidth="1"/>
    <col min="3" max="3" width="8.00390625" style="3" customWidth="1"/>
    <col min="4" max="4" width="27.421875" style="3" bestFit="1" customWidth="1"/>
    <col min="5" max="6" width="18.00390625" style="3" bestFit="1" customWidth="1"/>
    <col min="7" max="7" width="7.421875" style="3" customWidth="1"/>
    <col min="8" max="8" width="18.00390625" style="3" bestFit="1" customWidth="1"/>
    <col min="9" max="9" width="10.57421875" style="3" bestFit="1" customWidth="1"/>
    <col min="10" max="10" width="17.00390625" style="3" bestFit="1" customWidth="1"/>
    <col min="11" max="11" width="9.140625" style="3" customWidth="1"/>
    <col min="12" max="12" width="17.00390625" style="3" bestFit="1" customWidth="1"/>
    <col min="13" max="13" width="10.421875" style="3" customWidth="1"/>
    <col min="14" max="14" width="17.00390625" style="3" bestFit="1" customWidth="1"/>
    <col min="15" max="15" width="7.421875" style="3" bestFit="1" customWidth="1"/>
    <col min="16" max="16" width="0" style="3" hidden="1" customWidth="1"/>
    <col min="17" max="17" width="8.140625" style="3" customWidth="1"/>
    <col min="18" max="16384" width="11.421875" style="3" customWidth="1"/>
  </cols>
  <sheetData>
    <row r="1" spans="1:15" ht="12.75">
      <c r="A1" s="2" t="s">
        <v>0</v>
      </c>
      <c r="B1" s="2">
        <v>2015</v>
      </c>
      <c r="C1" s="37" t="s">
        <v>43</v>
      </c>
      <c r="D1" s="38"/>
      <c r="E1" s="38"/>
      <c r="F1" s="38"/>
      <c r="G1" s="38"/>
      <c r="H1" s="38"/>
      <c r="I1" s="38"/>
      <c r="J1" s="38"/>
      <c r="K1" s="38"/>
      <c r="L1" s="39"/>
      <c r="M1" s="46" t="s">
        <v>1</v>
      </c>
      <c r="N1" s="47"/>
      <c r="O1" s="48"/>
    </row>
    <row r="2" spans="1:15" ht="12.75">
      <c r="A2" s="2" t="s">
        <v>2</v>
      </c>
      <c r="B2" s="2" t="s">
        <v>3</v>
      </c>
      <c r="C2" s="40" t="s">
        <v>44</v>
      </c>
      <c r="D2" s="41"/>
      <c r="E2" s="41"/>
      <c r="F2" s="41"/>
      <c r="G2" s="41"/>
      <c r="H2" s="41"/>
      <c r="I2" s="41"/>
      <c r="J2" s="41"/>
      <c r="K2" s="41"/>
      <c r="L2" s="42"/>
      <c r="M2" s="49"/>
      <c r="N2" s="50"/>
      <c r="O2" s="51"/>
    </row>
    <row r="3" spans="1:15" ht="25.5">
      <c r="A3" s="2" t="s">
        <v>4</v>
      </c>
      <c r="B3" s="2" t="s">
        <v>5</v>
      </c>
      <c r="C3" s="43"/>
      <c r="D3" s="44"/>
      <c r="E3" s="44"/>
      <c r="F3" s="44"/>
      <c r="G3" s="44"/>
      <c r="H3" s="44"/>
      <c r="I3" s="44"/>
      <c r="J3" s="44"/>
      <c r="K3" s="44"/>
      <c r="L3" s="45"/>
      <c r="M3" s="52"/>
      <c r="N3" s="53"/>
      <c r="O3" s="54"/>
    </row>
    <row r="4" spans="1:15" ht="12.7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36" t="s">
        <v>45</v>
      </c>
      <c r="B5" s="3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35" t="s">
        <v>46</v>
      </c>
      <c r="B6" s="3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8.25">
      <c r="A7" s="12" t="s">
        <v>40</v>
      </c>
      <c r="B7" s="12" t="s">
        <v>41</v>
      </c>
      <c r="C7" s="12" t="s">
        <v>42</v>
      </c>
      <c r="D7" s="12" t="s">
        <v>39</v>
      </c>
      <c r="E7" s="12" t="s">
        <v>38</v>
      </c>
      <c r="F7" s="12" t="s">
        <v>6</v>
      </c>
      <c r="G7" s="12" t="s">
        <v>29</v>
      </c>
      <c r="H7" s="12" t="s">
        <v>37</v>
      </c>
      <c r="I7" s="12" t="s">
        <v>30</v>
      </c>
      <c r="J7" s="12" t="s">
        <v>36</v>
      </c>
      <c r="K7" s="12" t="s">
        <v>31</v>
      </c>
      <c r="L7" s="12" t="s">
        <v>35</v>
      </c>
      <c r="M7" s="12" t="s">
        <v>32</v>
      </c>
      <c r="N7" s="12" t="s">
        <v>34</v>
      </c>
      <c r="O7" s="12" t="s">
        <v>33</v>
      </c>
    </row>
    <row r="8" spans="1:15" ht="25.5">
      <c r="A8" s="7" t="s">
        <v>7</v>
      </c>
      <c r="B8" s="8" t="s">
        <v>8</v>
      </c>
      <c r="C8" s="8" t="s">
        <v>9</v>
      </c>
      <c r="D8" s="9" t="s">
        <v>10</v>
      </c>
      <c r="E8" s="10">
        <v>2122000000</v>
      </c>
      <c r="F8" s="10">
        <v>2122000000</v>
      </c>
      <c r="G8" s="11">
        <f>+F8/E8</f>
        <v>1</v>
      </c>
      <c r="H8" s="10">
        <v>0</v>
      </c>
      <c r="I8" s="11">
        <f>+H8/E8</f>
        <v>0</v>
      </c>
      <c r="J8" s="10">
        <v>328534157</v>
      </c>
      <c r="K8" s="11">
        <f>+J8/E8</f>
        <v>0.15482288265786992</v>
      </c>
      <c r="L8" s="10">
        <v>328534157</v>
      </c>
      <c r="M8" s="11">
        <f>+L8/E8</f>
        <v>0.15482288265786992</v>
      </c>
      <c r="N8" s="10">
        <v>328534157</v>
      </c>
      <c r="O8" s="11">
        <f>+N8/E8</f>
        <v>0.15482288265786992</v>
      </c>
    </row>
    <row r="9" spans="1:15" ht="12.75">
      <c r="A9" s="7" t="s">
        <v>11</v>
      </c>
      <c r="B9" s="8" t="s">
        <v>8</v>
      </c>
      <c r="C9" s="8" t="s">
        <v>9</v>
      </c>
      <c r="D9" s="9" t="s">
        <v>12</v>
      </c>
      <c r="E9" s="10">
        <v>485000000</v>
      </c>
      <c r="F9" s="10">
        <v>485000000</v>
      </c>
      <c r="G9" s="11">
        <f aca="true" t="shared" si="0" ref="G9:G33">+F9/E9</f>
        <v>1</v>
      </c>
      <c r="H9" s="10">
        <v>0</v>
      </c>
      <c r="I9" s="11">
        <f aca="true" t="shared" si="1" ref="I9:I33">+H9/E9</f>
        <v>0</v>
      </c>
      <c r="J9" s="10">
        <v>71712703</v>
      </c>
      <c r="K9" s="11">
        <f aca="true" t="shared" si="2" ref="K9:K33">+J9/E9</f>
        <v>0.14786124329896908</v>
      </c>
      <c r="L9" s="10">
        <v>71712703</v>
      </c>
      <c r="M9" s="11">
        <f aca="true" t="shared" si="3" ref="M9:M33">+L9/E9</f>
        <v>0.14786124329896908</v>
      </c>
      <c r="N9" s="10">
        <v>71712703</v>
      </c>
      <c r="O9" s="11">
        <f aca="true" t="shared" si="4" ref="O9:O33">+N9/E9</f>
        <v>0.14786124329896908</v>
      </c>
    </row>
    <row r="10" spans="1:15" ht="12.75">
      <c r="A10" s="7" t="s">
        <v>13</v>
      </c>
      <c r="B10" s="8" t="s">
        <v>8</v>
      </c>
      <c r="C10" s="8" t="s">
        <v>9</v>
      </c>
      <c r="D10" s="9" t="s">
        <v>14</v>
      </c>
      <c r="E10" s="10">
        <v>752000000</v>
      </c>
      <c r="F10" s="10">
        <v>568856039</v>
      </c>
      <c r="G10" s="11">
        <f t="shared" si="0"/>
        <v>0.7564574986702127</v>
      </c>
      <c r="H10" s="10">
        <v>183143961</v>
      </c>
      <c r="I10" s="11">
        <f t="shared" si="1"/>
        <v>0.24354250132978725</v>
      </c>
      <c r="J10" s="10">
        <v>23465163</v>
      </c>
      <c r="K10" s="11">
        <f t="shared" si="2"/>
        <v>0.03120367420212766</v>
      </c>
      <c r="L10" s="10">
        <v>23465163</v>
      </c>
      <c r="M10" s="11">
        <f t="shared" si="3"/>
        <v>0.03120367420212766</v>
      </c>
      <c r="N10" s="10">
        <v>23465163</v>
      </c>
      <c r="O10" s="11">
        <f t="shared" si="4"/>
        <v>0.03120367420212766</v>
      </c>
    </row>
    <row r="11" spans="1:15" ht="25.5">
      <c r="A11" s="7" t="s">
        <v>15</v>
      </c>
      <c r="B11" s="8" t="s">
        <v>8</v>
      </c>
      <c r="C11" s="8" t="s">
        <v>9</v>
      </c>
      <c r="D11" s="9" t="s">
        <v>16</v>
      </c>
      <c r="E11" s="10">
        <v>1112400000</v>
      </c>
      <c r="F11" s="10">
        <v>1040629933</v>
      </c>
      <c r="G11" s="11">
        <f t="shared" si="0"/>
        <v>0.9354817808342323</v>
      </c>
      <c r="H11" s="10">
        <v>71770067</v>
      </c>
      <c r="I11" s="11">
        <f t="shared" si="1"/>
        <v>0.0645182191657677</v>
      </c>
      <c r="J11" s="10">
        <v>884818153</v>
      </c>
      <c r="K11" s="11">
        <f t="shared" si="2"/>
        <v>0.795413657856886</v>
      </c>
      <c r="L11" s="10">
        <v>52166600</v>
      </c>
      <c r="M11" s="11">
        <f t="shared" si="3"/>
        <v>0.0468955411722402</v>
      </c>
      <c r="N11" s="10">
        <v>52166600</v>
      </c>
      <c r="O11" s="11">
        <f t="shared" si="4"/>
        <v>0.0468955411722402</v>
      </c>
    </row>
    <row r="12" spans="1:15" ht="51">
      <c r="A12" s="7" t="s">
        <v>17</v>
      </c>
      <c r="B12" s="8" t="s">
        <v>8</v>
      </c>
      <c r="C12" s="8" t="s">
        <v>9</v>
      </c>
      <c r="D12" s="9" t="s">
        <v>18</v>
      </c>
      <c r="E12" s="10">
        <v>1029000000</v>
      </c>
      <c r="F12" s="10">
        <v>942351203</v>
      </c>
      <c r="G12" s="11">
        <f t="shared" si="0"/>
        <v>0.9157932001943635</v>
      </c>
      <c r="H12" s="10">
        <v>86648797</v>
      </c>
      <c r="I12" s="11">
        <f t="shared" si="1"/>
        <v>0.08420679980563654</v>
      </c>
      <c r="J12" s="10">
        <v>129785813</v>
      </c>
      <c r="K12" s="11">
        <f t="shared" si="2"/>
        <v>0.12612809815354714</v>
      </c>
      <c r="L12" s="10">
        <v>129785813</v>
      </c>
      <c r="M12" s="11">
        <f t="shared" si="3"/>
        <v>0.12612809815354714</v>
      </c>
      <c r="N12" s="10">
        <v>129785813</v>
      </c>
      <c r="O12" s="11">
        <f t="shared" si="4"/>
        <v>0.12612809815354714</v>
      </c>
    </row>
    <row r="13" spans="1:15" ht="12.75">
      <c r="A13" s="32" t="s">
        <v>47</v>
      </c>
      <c r="B13" s="33"/>
      <c r="C13" s="34"/>
      <c r="D13" s="13"/>
      <c r="E13" s="14">
        <f aca="true" t="shared" si="5" ref="E13:N13">SUM(E8:E12)</f>
        <v>5500400000</v>
      </c>
      <c r="F13" s="14">
        <f t="shared" si="5"/>
        <v>5158837175</v>
      </c>
      <c r="G13" s="15">
        <f t="shared" si="0"/>
        <v>0.9379021843865901</v>
      </c>
      <c r="H13" s="14">
        <f t="shared" si="5"/>
        <v>341562825</v>
      </c>
      <c r="I13" s="15">
        <f t="shared" si="1"/>
        <v>0.062097815613409935</v>
      </c>
      <c r="J13" s="14">
        <f t="shared" si="5"/>
        <v>1438315989</v>
      </c>
      <c r="K13" s="15">
        <f t="shared" si="2"/>
        <v>0.2614929803287034</v>
      </c>
      <c r="L13" s="14">
        <f t="shared" si="5"/>
        <v>605664436</v>
      </c>
      <c r="M13" s="15">
        <f t="shared" si="3"/>
        <v>0.11011279834193877</v>
      </c>
      <c r="N13" s="14">
        <f t="shared" si="5"/>
        <v>605664436</v>
      </c>
      <c r="O13" s="15">
        <f t="shared" si="4"/>
        <v>0.11011279834193877</v>
      </c>
    </row>
    <row r="14" spans="1:15" ht="12.75">
      <c r="A14" s="16"/>
      <c r="B14" s="17"/>
      <c r="C14" s="17"/>
      <c r="D14" s="18"/>
      <c r="E14" s="19"/>
      <c r="F14" s="19"/>
      <c r="G14" s="20"/>
      <c r="H14" s="19"/>
      <c r="I14" s="20"/>
      <c r="J14" s="19"/>
      <c r="K14" s="20"/>
      <c r="L14" s="19"/>
      <c r="M14" s="20"/>
      <c r="N14" s="19"/>
      <c r="O14" s="20"/>
    </row>
    <row r="15" spans="1:15" ht="12.75">
      <c r="A15" s="35" t="s">
        <v>48</v>
      </c>
      <c r="B15" s="35"/>
      <c r="C15" s="21"/>
      <c r="D15" s="22"/>
      <c r="E15" s="23"/>
      <c r="F15" s="23"/>
      <c r="G15" s="24"/>
      <c r="H15" s="23"/>
      <c r="I15" s="24"/>
      <c r="J15" s="23"/>
      <c r="K15" s="24"/>
      <c r="L15" s="23"/>
      <c r="M15" s="24"/>
      <c r="N15" s="23"/>
      <c r="O15" s="24"/>
    </row>
    <row r="16" spans="1:15" ht="38.25">
      <c r="A16" s="12" t="s">
        <v>40</v>
      </c>
      <c r="B16" s="12" t="s">
        <v>41</v>
      </c>
      <c r="C16" s="12" t="s">
        <v>42</v>
      </c>
      <c r="D16" s="12" t="s">
        <v>39</v>
      </c>
      <c r="E16" s="12" t="s">
        <v>38</v>
      </c>
      <c r="F16" s="12" t="s">
        <v>6</v>
      </c>
      <c r="G16" s="12" t="s">
        <v>29</v>
      </c>
      <c r="H16" s="12" t="s">
        <v>37</v>
      </c>
      <c r="I16" s="12" t="s">
        <v>30</v>
      </c>
      <c r="J16" s="12" t="s">
        <v>36</v>
      </c>
      <c r="K16" s="12" t="s">
        <v>31</v>
      </c>
      <c r="L16" s="12" t="s">
        <v>35</v>
      </c>
      <c r="M16" s="12" t="s">
        <v>32</v>
      </c>
      <c r="N16" s="12" t="s">
        <v>34</v>
      </c>
      <c r="O16" s="12" t="s">
        <v>33</v>
      </c>
    </row>
    <row r="17" spans="1:15" ht="12.75">
      <c r="A17" s="7" t="s">
        <v>19</v>
      </c>
      <c r="B17" s="8" t="s">
        <v>8</v>
      </c>
      <c r="C17" s="8" t="s">
        <v>9</v>
      </c>
      <c r="D17" s="9" t="s">
        <v>20</v>
      </c>
      <c r="E17" s="10">
        <v>6000000</v>
      </c>
      <c r="F17" s="10">
        <v>0</v>
      </c>
      <c r="G17" s="11">
        <f t="shared" si="0"/>
        <v>0</v>
      </c>
      <c r="H17" s="10">
        <v>6000000</v>
      </c>
      <c r="I17" s="11">
        <f t="shared" si="1"/>
        <v>1</v>
      </c>
      <c r="J17" s="10">
        <v>0</v>
      </c>
      <c r="K17" s="11">
        <f t="shared" si="2"/>
        <v>0</v>
      </c>
      <c r="L17" s="10">
        <v>0</v>
      </c>
      <c r="M17" s="11">
        <f t="shared" si="3"/>
        <v>0</v>
      </c>
      <c r="N17" s="10">
        <v>0</v>
      </c>
      <c r="O17" s="11">
        <f t="shared" si="4"/>
        <v>0</v>
      </c>
    </row>
    <row r="18" spans="1:15" ht="25.5">
      <c r="A18" s="7" t="s">
        <v>21</v>
      </c>
      <c r="B18" s="8" t="s">
        <v>8</v>
      </c>
      <c r="C18" s="8" t="s">
        <v>9</v>
      </c>
      <c r="D18" s="9" t="s">
        <v>22</v>
      </c>
      <c r="E18" s="10">
        <v>2988300000</v>
      </c>
      <c r="F18" s="10">
        <v>2338849186</v>
      </c>
      <c r="G18" s="11">
        <f t="shared" si="0"/>
        <v>0.7826688036676371</v>
      </c>
      <c r="H18" s="10">
        <v>649450814</v>
      </c>
      <c r="I18" s="11">
        <f t="shared" si="1"/>
        <v>0.2173311963323629</v>
      </c>
      <c r="J18" s="10">
        <v>1352799959</v>
      </c>
      <c r="K18" s="11">
        <f t="shared" si="2"/>
        <v>0.45269884516280157</v>
      </c>
      <c r="L18" s="10">
        <v>248344141</v>
      </c>
      <c r="M18" s="11">
        <f t="shared" si="3"/>
        <v>0.08310549175116287</v>
      </c>
      <c r="N18" s="10">
        <v>248344141</v>
      </c>
      <c r="O18" s="11">
        <f t="shared" si="4"/>
        <v>0.08310549175116287</v>
      </c>
    </row>
    <row r="19" spans="1:15" ht="12.75">
      <c r="A19" s="32" t="s">
        <v>49</v>
      </c>
      <c r="B19" s="33"/>
      <c r="C19" s="34"/>
      <c r="D19" s="13"/>
      <c r="E19" s="14">
        <f aca="true" t="shared" si="6" ref="E19:N19">SUM(E17:E18)</f>
        <v>2994300000</v>
      </c>
      <c r="F19" s="14">
        <f t="shared" si="6"/>
        <v>2338849186</v>
      </c>
      <c r="G19" s="15">
        <f t="shared" si="0"/>
        <v>0.7811004862572221</v>
      </c>
      <c r="H19" s="14">
        <f t="shared" si="6"/>
        <v>655450814</v>
      </c>
      <c r="I19" s="15">
        <f t="shared" si="1"/>
        <v>0.21889951374277794</v>
      </c>
      <c r="J19" s="14">
        <f t="shared" si="6"/>
        <v>1352799959</v>
      </c>
      <c r="K19" s="15">
        <f t="shared" si="2"/>
        <v>0.4517917239421568</v>
      </c>
      <c r="L19" s="14">
        <f t="shared" si="6"/>
        <v>248344141</v>
      </c>
      <c r="M19" s="15">
        <f t="shared" si="3"/>
        <v>0.08293896436562803</v>
      </c>
      <c r="N19" s="14">
        <f t="shared" si="6"/>
        <v>248344141</v>
      </c>
      <c r="O19" s="15">
        <f t="shared" si="4"/>
        <v>0.08293896436562803</v>
      </c>
    </row>
    <row r="20" spans="1:15" ht="12.75">
      <c r="A20" s="16"/>
      <c r="B20" s="17"/>
      <c r="C20" s="17"/>
      <c r="D20" s="18"/>
      <c r="E20" s="19"/>
      <c r="F20" s="19"/>
      <c r="G20" s="20"/>
      <c r="H20" s="19"/>
      <c r="I20" s="20"/>
      <c r="J20" s="19"/>
      <c r="K20" s="20"/>
      <c r="L20" s="19"/>
      <c r="M20" s="20"/>
      <c r="N20" s="19"/>
      <c r="O20" s="20"/>
    </row>
    <row r="21" spans="1:15" ht="12.75">
      <c r="A21" s="35" t="s">
        <v>50</v>
      </c>
      <c r="B21" s="35"/>
      <c r="C21" s="21"/>
      <c r="D21" s="22"/>
      <c r="E21" s="23"/>
      <c r="F21" s="23"/>
      <c r="G21" s="24"/>
      <c r="H21" s="23"/>
      <c r="I21" s="24"/>
      <c r="J21" s="23"/>
      <c r="K21" s="24"/>
      <c r="L21" s="23"/>
      <c r="M21" s="24"/>
      <c r="N21" s="23"/>
      <c r="O21" s="24"/>
    </row>
    <row r="22" spans="1:15" ht="38.25">
      <c r="A22" s="12" t="s">
        <v>40</v>
      </c>
      <c r="B22" s="12" t="s">
        <v>41</v>
      </c>
      <c r="C22" s="12" t="s">
        <v>42</v>
      </c>
      <c r="D22" s="12" t="s">
        <v>39</v>
      </c>
      <c r="E22" s="12" t="s">
        <v>38</v>
      </c>
      <c r="F22" s="12" t="s">
        <v>6</v>
      </c>
      <c r="G22" s="12" t="s">
        <v>29</v>
      </c>
      <c r="H22" s="12" t="s">
        <v>37</v>
      </c>
      <c r="I22" s="12" t="s">
        <v>30</v>
      </c>
      <c r="J22" s="12" t="s">
        <v>36</v>
      </c>
      <c r="K22" s="12" t="s">
        <v>31</v>
      </c>
      <c r="L22" s="12" t="s">
        <v>35</v>
      </c>
      <c r="M22" s="12" t="s">
        <v>32</v>
      </c>
      <c r="N22" s="12" t="s">
        <v>34</v>
      </c>
      <c r="O22" s="12" t="s">
        <v>33</v>
      </c>
    </row>
    <row r="23" spans="1:15" ht="25.5">
      <c r="A23" s="7" t="s">
        <v>23</v>
      </c>
      <c r="B23" s="8" t="s">
        <v>8</v>
      </c>
      <c r="C23" s="8" t="s">
        <v>24</v>
      </c>
      <c r="D23" s="9" t="s">
        <v>25</v>
      </c>
      <c r="E23" s="10">
        <v>35000000</v>
      </c>
      <c r="F23" s="10">
        <v>0</v>
      </c>
      <c r="G23" s="11">
        <f t="shared" si="0"/>
        <v>0</v>
      </c>
      <c r="H23" s="10">
        <v>35000000</v>
      </c>
      <c r="I23" s="11">
        <f t="shared" si="1"/>
        <v>1</v>
      </c>
      <c r="J23" s="10">
        <v>0</v>
      </c>
      <c r="K23" s="11">
        <f t="shared" si="2"/>
        <v>0</v>
      </c>
      <c r="L23" s="10">
        <v>0</v>
      </c>
      <c r="M23" s="11">
        <f t="shared" si="3"/>
        <v>0</v>
      </c>
      <c r="N23" s="10">
        <v>0</v>
      </c>
      <c r="O23" s="11">
        <f t="shared" si="4"/>
        <v>0</v>
      </c>
    </row>
    <row r="24" spans="1:15" ht="12.75">
      <c r="A24" s="25"/>
      <c r="B24" s="26"/>
      <c r="C24" s="27"/>
      <c r="D24" s="9"/>
      <c r="E24" s="10"/>
      <c r="F24" s="10"/>
      <c r="G24" s="11"/>
      <c r="H24" s="10"/>
      <c r="I24" s="11"/>
      <c r="J24" s="10"/>
      <c r="K24" s="11"/>
      <c r="L24" s="10"/>
      <c r="M24" s="11"/>
      <c r="N24" s="10"/>
      <c r="O24" s="11"/>
    </row>
    <row r="25" spans="1:15" ht="12.75">
      <c r="A25" s="32" t="s">
        <v>51</v>
      </c>
      <c r="B25" s="33"/>
      <c r="C25" s="34"/>
      <c r="D25" s="13"/>
      <c r="E25" s="14">
        <f>+E23+E19+E13</f>
        <v>8529700000</v>
      </c>
      <c r="F25" s="14">
        <f>+F23+F19+F13</f>
        <v>7497686361</v>
      </c>
      <c r="G25" s="15">
        <f t="shared" si="0"/>
        <v>0.879009386144882</v>
      </c>
      <c r="H25" s="14">
        <f>+H23+H19+H13</f>
        <v>1032013639</v>
      </c>
      <c r="I25" s="15">
        <f t="shared" si="1"/>
        <v>0.120990613855118</v>
      </c>
      <c r="J25" s="14">
        <f>+J23+J19+J13</f>
        <v>2791115948</v>
      </c>
      <c r="K25" s="15">
        <f t="shared" si="2"/>
        <v>0.32722322567030493</v>
      </c>
      <c r="L25" s="14">
        <f>+L23+L19+L13</f>
        <v>854008577</v>
      </c>
      <c r="M25" s="15">
        <f t="shared" si="3"/>
        <v>0.10012176008534884</v>
      </c>
      <c r="N25" s="14">
        <f>+N23+N19+N13</f>
        <v>854008577</v>
      </c>
      <c r="O25" s="15">
        <f t="shared" si="4"/>
        <v>0.10012176008534884</v>
      </c>
    </row>
    <row r="26" spans="1:15" ht="12" customHeight="1">
      <c r="A26" s="16"/>
      <c r="B26" s="17"/>
      <c r="C26" s="17"/>
      <c r="D26" s="18"/>
      <c r="E26" s="19"/>
      <c r="F26" s="19"/>
      <c r="G26" s="20"/>
      <c r="H26" s="19"/>
      <c r="I26" s="20"/>
      <c r="J26" s="19"/>
      <c r="K26" s="20"/>
      <c r="L26" s="19"/>
      <c r="M26" s="20"/>
      <c r="N26" s="19"/>
      <c r="O26" s="20"/>
    </row>
    <row r="27" spans="1:15" ht="12.75">
      <c r="A27" s="35" t="s">
        <v>52</v>
      </c>
      <c r="B27" s="35"/>
      <c r="C27" s="21"/>
      <c r="D27" s="22"/>
      <c r="E27" s="23"/>
      <c r="F27" s="23"/>
      <c r="G27" s="24"/>
      <c r="H27" s="23"/>
      <c r="I27" s="24"/>
      <c r="J27" s="23"/>
      <c r="K27" s="24"/>
      <c r="L27" s="23"/>
      <c r="M27" s="24"/>
      <c r="N27" s="23"/>
      <c r="O27" s="24"/>
    </row>
    <row r="28" spans="1:15" ht="38.25">
      <c r="A28" s="12" t="s">
        <v>40</v>
      </c>
      <c r="B28" s="12" t="s">
        <v>41</v>
      </c>
      <c r="C28" s="12" t="s">
        <v>42</v>
      </c>
      <c r="D28" s="12" t="s">
        <v>39</v>
      </c>
      <c r="E28" s="12" t="s">
        <v>38</v>
      </c>
      <c r="F28" s="12" t="s">
        <v>6</v>
      </c>
      <c r="G28" s="12" t="s">
        <v>29</v>
      </c>
      <c r="H28" s="12" t="s">
        <v>37</v>
      </c>
      <c r="I28" s="12" t="s">
        <v>30</v>
      </c>
      <c r="J28" s="12" t="s">
        <v>36</v>
      </c>
      <c r="K28" s="12" t="s">
        <v>31</v>
      </c>
      <c r="L28" s="12" t="s">
        <v>35</v>
      </c>
      <c r="M28" s="12" t="s">
        <v>32</v>
      </c>
      <c r="N28" s="12" t="s">
        <v>34</v>
      </c>
      <c r="O28" s="12" t="s">
        <v>33</v>
      </c>
    </row>
    <row r="29" spans="1:15" ht="38.25">
      <c r="A29" s="7" t="s">
        <v>26</v>
      </c>
      <c r="B29" s="8" t="s">
        <v>8</v>
      </c>
      <c r="C29" s="8" t="s">
        <v>9</v>
      </c>
      <c r="D29" s="9" t="s">
        <v>27</v>
      </c>
      <c r="E29" s="10">
        <v>7320000000</v>
      </c>
      <c r="F29" s="10">
        <v>4553304388.42</v>
      </c>
      <c r="G29" s="11">
        <f t="shared" si="0"/>
        <v>0.622036118636612</v>
      </c>
      <c r="H29" s="10">
        <v>2766695611.58</v>
      </c>
      <c r="I29" s="11">
        <f t="shared" si="1"/>
        <v>0.377963881363388</v>
      </c>
      <c r="J29" s="10">
        <v>2977582200.42</v>
      </c>
      <c r="K29" s="11">
        <f t="shared" si="2"/>
        <v>0.406773524647541</v>
      </c>
      <c r="L29" s="10">
        <v>285554500</v>
      </c>
      <c r="M29" s="11">
        <f t="shared" si="3"/>
        <v>0.039010177595628415</v>
      </c>
      <c r="N29" s="10">
        <v>285554500</v>
      </c>
      <c r="O29" s="11">
        <f t="shared" si="4"/>
        <v>0.039010177595628415</v>
      </c>
    </row>
    <row r="30" spans="1:15" ht="38.25">
      <c r="A30" s="7" t="s">
        <v>26</v>
      </c>
      <c r="B30" s="8" t="s">
        <v>8</v>
      </c>
      <c r="C30" s="8" t="s">
        <v>28</v>
      </c>
      <c r="D30" s="9" t="s">
        <v>27</v>
      </c>
      <c r="E30" s="10">
        <v>7680000000</v>
      </c>
      <c r="F30" s="10">
        <v>925409733</v>
      </c>
      <c r="G30" s="11">
        <f t="shared" si="0"/>
        <v>0.120496058984375</v>
      </c>
      <c r="H30" s="10">
        <v>6754590267</v>
      </c>
      <c r="I30" s="11">
        <f t="shared" si="1"/>
        <v>0.879503941015625</v>
      </c>
      <c r="J30" s="10">
        <v>912881893</v>
      </c>
      <c r="K30" s="11">
        <f t="shared" si="2"/>
        <v>0.11886482981770834</v>
      </c>
      <c r="L30" s="10">
        <v>0</v>
      </c>
      <c r="M30" s="11">
        <f t="shared" si="3"/>
        <v>0</v>
      </c>
      <c r="N30" s="10">
        <v>0</v>
      </c>
      <c r="O30" s="11">
        <f t="shared" si="4"/>
        <v>0</v>
      </c>
    </row>
    <row r="31" spans="1:15" ht="12.75">
      <c r="A31" s="32" t="s">
        <v>53</v>
      </c>
      <c r="B31" s="33"/>
      <c r="C31" s="34"/>
      <c r="D31" s="13"/>
      <c r="E31" s="14">
        <f aca="true" t="shared" si="7" ref="E31:N31">SUM(E29:E30)</f>
        <v>15000000000</v>
      </c>
      <c r="F31" s="14">
        <f t="shared" si="7"/>
        <v>5478714121.42</v>
      </c>
      <c r="G31" s="15">
        <f t="shared" si="0"/>
        <v>0.36524760809466666</v>
      </c>
      <c r="H31" s="14">
        <f t="shared" si="7"/>
        <v>9521285878.58</v>
      </c>
      <c r="I31" s="15">
        <f t="shared" si="1"/>
        <v>0.6347523919053333</v>
      </c>
      <c r="J31" s="14">
        <f t="shared" si="7"/>
        <v>3890464093.42</v>
      </c>
      <c r="K31" s="15">
        <f t="shared" si="2"/>
        <v>0.2593642728946667</v>
      </c>
      <c r="L31" s="14">
        <f t="shared" si="7"/>
        <v>285554500</v>
      </c>
      <c r="M31" s="15">
        <f t="shared" si="3"/>
        <v>0.019036966666666665</v>
      </c>
      <c r="N31" s="14">
        <f t="shared" si="7"/>
        <v>285554500</v>
      </c>
      <c r="O31" s="15">
        <f t="shared" si="4"/>
        <v>0.019036966666666665</v>
      </c>
    </row>
    <row r="32" spans="1:15" ht="12.75">
      <c r="A32" s="28"/>
      <c r="B32" s="28"/>
      <c r="C32" s="28"/>
      <c r="D32" s="29"/>
      <c r="E32" s="30"/>
      <c r="F32" s="30"/>
      <c r="G32" s="31"/>
      <c r="H32" s="30"/>
      <c r="I32" s="31"/>
      <c r="J32" s="30"/>
      <c r="K32" s="31"/>
      <c r="L32" s="30"/>
      <c r="M32" s="31"/>
      <c r="N32" s="30"/>
      <c r="O32" s="31"/>
    </row>
    <row r="33" spans="1:15" ht="12.75">
      <c r="A33" s="32" t="s">
        <v>54</v>
      </c>
      <c r="B33" s="33"/>
      <c r="C33" s="34"/>
      <c r="D33" s="13" t="s">
        <v>1</v>
      </c>
      <c r="E33" s="14">
        <v>23529700000</v>
      </c>
      <c r="F33" s="14">
        <v>12976400482.42</v>
      </c>
      <c r="G33" s="15">
        <f t="shared" si="0"/>
        <v>0.5514902647471068</v>
      </c>
      <c r="H33" s="14">
        <v>10553299517.58</v>
      </c>
      <c r="I33" s="15">
        <f t="shared" si="1"/>
        <v>0.44850973525289317</v>
      </c>
      <c r="J33" s="14">
        <v>6681580041.42</v>
      </c>
      <c r="K33" s="15">
        <f t="shared" si="2"/>
        <v>0.28396367320535326</v>
      </c>
      <c r="L33" s="14">
        <v>1139563077</v>
      </c>
      <c r="M33" s="15">
        <f t="shared" si="3"/>
        <v>0.04843083749474069</v>
      </c>
      <c r="N33" s="14">
        <v>1139563077</v>
      </c>
      <c r="O33" s="15">
        <f t="shared" si="4"/>
        <v>0.04843083749474069</v>
      </c>
    </row>
  </sheetData>
  <sheetProtection/>
  <mergeCells count="13">
    <mergeCell ref="C1:L1"/>
    <mergeCell ref="C2:L3"/>
    <mergeCell ref="M1:O3"/>
    <mergeCell ref="A25:C25"/>
    <mergeCell ref="A27:B27"/>
    <mergeCell ref="A31:C31"/>
    <mergeCell ref="A33:C33"/>
    <mergeCell ref="A5:B5"/>
    <mergeCell ref="A6:B6"/>
    <mergeCell ref="A13:C13"/>
    <mergeCell ref="A15:B15"/>
    <mergeCell ref="A19:C19"/>
    <mergeCell ref="A21:B21"/>
  </mergeCells>
  <printOptions horizontalCentered="1"/>
  <pageMargins left="0.1968503937007874" right="0.1968503937007874" top="0.7874015748031497" bottom="0.7874015748031497" header="0.7874015748031497" footer="0.7874015748031497"/>
  <pageSetup horizontalDpi="300" verticalDpi="300" orientation="landscape" paperSize="123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C7" sqref="C7"/>
    </sheetView>
  </sheetViews>
  <sheetFormatPr defaultColWidth="11.421875" defaultRowHeight="15"/>
  <cols>
    <col min="3" max="3" width="13.140625" style="0" bestFit="1" customWidth="1"/>
  </cols>
  <sheetData>
    <row r="3" ht="15">
      <c r="B3">
        <v>7182000</v>
      </c>
    </row>
    <row r="4" ht="15">
      <c r="B4">
        <f>+B3*0.4</f>
        <v>2872800</v>
      </c>
    </row>
    <row r="5" ht="15">
      <c r="B5">
        <f>+B4/30</f>
        <v>95760</v>
      </c>
    </row>
    <row r="6" ht="15">
      <c r="B6">
        <f>+B5*5</f>
        <v>478800</v>
      </c>
    </row>
    <row r="7" ht="15">
      <c r="C7" s="1">
        <f>+B4+B6</f>
        <v>3351600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Humberto</dc:creator>
  <cp:keywords/>
  <dc:description/>
  <cp:lastModifiedBy>Andres Humberto</cp:lastModifiedBy>
  <cp:lastPrinted>2015-03-02T16:26:18Z</cp:lastPrinted>
  <dcterms:created xsi:type="dcterms:W3CDTF">2015-03-02T14:55:21Z</dcterms:created>
  <dcterms:modified xsi:type="dcterms:W3CDTF">2015-03-16T18:43:32Z</dcterms:modified>
  <cp:category/>
  <cp:version/>
  <cp:contentType/>
  <cp:contentStatus/>
</cp:coreProperties>
</file>