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510" activeTab="0"/>
  </bookViews>
  <sheets>
    <sheet name="Ejec.Presupuestal a 31 DIC 2014" sheetId="1" r:id="rId1"/>
  </sheets>
  <definedNames>
    <definedName name="_xlnm.Print_Area" localSheetId="0">'Ejec.Presupuestal a 31 DIC 2014'!$A$1:$N$34</definedName>
  </definedNames>
  <calcPr fullCalcOnLoad="1"/>
</workbook>
</file>

<file path=xl/sharedStrings.xml><?xml version="1.0" encoding="utf-8"?>
<sst xmlns="http://schemas.openxmlformats.org/spreadsheetml/2006/main" count="107" uniqueCount="54">
  <si>
    <t>Año Fiscal:</t>
  </si>
  <si>
    <t/>
  </si>
  <si>
    <t>Vigencia:</t>
  </si>
  <si>
    <t>Actual</t>
  </si>
  <si>
    <t>Periodo:</t>
  </si>
  <si>
    <t>Diciembre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</si>
  <si>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</si>
  <si>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</si>
  <si>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</si>
  <si>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</si>
  <si>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</si>
  <si>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</si>
  <si>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</si>
  <si>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</si>
  <si>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</si>
  <si>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</si>
  <si>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</si>
  <si>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</si>
  <si>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</si>
  <si>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</si>
  <si>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</si>
  <si>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</si>
  <si>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</si>
  <si>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</si>
  <si>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</si>
  <si>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</si>
  <si>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</si>
  <si>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</si>
  <si>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>% Apr. Disp.</t>
  </si>
  <si>
    <t>% Compromiso</t>
  </si>
  <si>
    <t>% Obligación</t>
  </si>
  <si>
    <t>Rubro</t>
  </si>
  <si>
    <t>Fuente</t>
  </si>
  <si>
    <t>Descripción</t>
  </si>
  <si>
    <t>Apr. Vigente</t>
  </si>
  <si>
    <t>Cdp</t>
  </si>
  <si>
    <t>% Cdp</t>
  </si>
  <si>
    <t>Apr. Disponible</t>
  </si>
  <si>
    <t>Compromiso</t>
  </si>
  <si>
    <t>Obligación</t>
  </si>
  <si>
    <t>Pago</t>
  </si>
  <si>
    <t>% Pago</t>
  </si>
  <si>
    <t>Colombia Compra Eficiente</t>
  </si>
  <si>
    <t>Ejecución Presupuestal de Gasto a 31 de diciembre de 2014</t>
  </si>
  <si>
    <t>Funcionamiento</t>
  </si>
  <si>
    <t>Gastos de Personal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</si>
  <si>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</si>
  <si>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</si>
  <si>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</si>
  <si>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</si>
  <si>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</si>
  <si>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</si>
  <si>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</si>
  <si>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Ejecución Presupuestal CCE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</si>
</sst>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1240A]&quot;$&quot;\ #,##0.00;\(&quot;$&quot;\ #,##0.00\)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&quot;$&quot;#,##0.00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>
        <color indexed="63"/>
      </right>
      <top>
        <color indexed="63"/>
      </top>
      <bottom>
        <color indexed="6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 style="thin">
        <color rgb="FFD3D3D3"/>
      </right>
      <top style="thin">
        <color rgb="FFD3D3D3"/>
      </top>
      <bottom>
        <color indexed="63"/>
      </bottom>
    </border>
    <border>
      <left>
        <color indexed="63"/>
      </left>
      <right style="thin">
        <color rgb="FFD3D3D3"/>
      </right>
      <top>
        <color indexed="63"/>
      </top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vertical="center" wrapText="1" readingOrder="1"/>
    </xf>
    <xf numFmtId="0" fontId="43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/>
    </xf>
    <xf numFmtId="0" fontId="43" fillId="0" borderId="0" xfId="52" applyNumberFormat="1" applyFont="1" applyFill="1" applyBorder="1" applyAlignment="1">
      <alignment horizontal="center" vertical="center" readingOrder="1"/>
      <protection/>
    </xf>
    <xf numFmtId="0" fontId="44" fillId="0" borderId="11" xfId="0" applyNumberFormat="1" applyFont="1" applyFill="1" applyBorder="1" applyAlignment="1">
      <alignment vertical="center" wrapText="1" readingOrder="1"/>
    </xf>
    <xf numFmtId="0" fontId="44" fillId="0" borderId="11" xfId="0" applyNumberFormat="1" applyFont="1" applyFill="1" applyBorder="1" applyAlignment="1">
      <alignment horizontal="center" vertical="center" wrapText="1" readingOrder="1"/>
    </xf>
    <xf numFmtId="0" fontId="44" fillId="0" borderId="11" xfId="0" applyNumberFormat="1" applyFont="1" applyFill="1" applyBorder="1" applyAlignment="1">
      <alignment horizontal="left" vertical="center" wrapText="1" readingOrder="1"/>
    </xf>
    <xf numFmtId="175" fontId="44" fillId="0" borderId="11" xfId="47" applyNumberFormat="1" applyFont="1" applyFill="1" applyBorder="1" applyAlignment="1">
      <alignment horizontal="right" vertical="center" wrapText="1" readingOrder="1"/>
    </xf>
    <xf numFmtId="10" fontId="44" fillId="0" borderId="11" xfId="54" applyNumberFormat="1" applyFont="1" applyFill="1" applyBorder="1" applyAlignment="1">
      <alignment horizontal="center" vertical="center" wrapText="1" readingOrder="1"/>
    </xf>
    <xf numFmtId="172" fontId="44" fillId="0" borderId="11" xfId="0" applyNumberFormat="1" applyFont="1" applyFill="1" applyBorder="1" applyAlignment="1">
      <alignment horizontal="right" vertical="center" wrapText="1" readingOrder="1"/>
    </xf>
    <xf numFmtId="9" fontId="44" fillId="0" borderId="11" xfId="54" applyFont="1" applyFill="1" applyBorder="1" applyAlignment="1">
      <alignment horizontal="center" vertical="center" wrapText="1" readingOrder="1"/>
    </xf>
    <xf numFmtId="166" fontId="2" fillId="0" borderId="0" xfId="0" applyNumberFormat="1" applyFont="1" applyFill="1" applyBorder="1" applyAlignment="1">
      <alignment/>
    </xf>
    <xf numFmtId="0" fontId="45" fillId="0" borderId="11" xfId="0" applyNumberFormat="1" applyFont="1" applyFill="1" applyBorder="1" applyAlignment="1">
      <alignment horizontal="center" vertical="center" wrapText="1" readingOrder="1"/>
    </xf>
    <xf numFmtId="0" fontId="45" fillId="0" borderId="0" xfId="52" applyNumberFormat="1" applyFont="1" applyFill="1" applyBorder="1" applyAlignment="1">
      <alignment horizontal="center" vertical="center" readingOrder="1"/>
      <protection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33" borderId="12" xfId="0" applyNumberFormat="1" applyFont="1" applyFill="1" applyBorder="1" applyAlignment="1">
      <alignment horizontal="center" vertical="center" wrapText="1" readingOrder="1"/>
    </xf>
    <xf numFmtId="175" fontId="45" fillId="33" borderId="12" xfId="47" applyNumberFormat="1" applyFont="1" applyFill="1" applyBorder="1" applyAlignment="1">
      <alignment horizontal="center" vertical="center" wrapText="1" readingOrder="1"/>
    </xf>
    <xf numFmtId="10" fontId="45" fillId="33" borderId="12" xfId="54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vertical="center" wrapText="1" readingOrder="1"/>
    </xf>
    <xf numFmtId="0" fontId="44" fillId="0" borderId="13" xfId="0" applyNumberFormat="1" applyFont="1" applyFill="1" applyBorder="1" applyAlignment="1">
      <alignment vertical="center" wrapText="1" readingOrder="1"/>
    </xf>
    <xf numFmtId="0" fontId="44" fillId="0" borderId="13" xfId="0" applyNumberFormat="1" applyFont="1" applyFill="1" applyBorder="1" applyAlignment="1">
      <alignment horizontal="center" vertical="center" wrapText="1" readingOrder="1"/>
    </xf>
    <xf numFmtId="0" fontId="44" fillId="0" borderId="13" xfId="0" applyNumberFormat="1" applyFont="1" applyFill="1" applyBorder="1" applyAlignment="1">
      <alignment horizontal="left" vertical="center" wrapText="1" readingOrder="1"/>
    </xf>
    <xf numFmtId="172" fontId="44" fillId="0" borderId="13" xfId="0" applyNumberFormat="1" applyFont="1" applyFill="1" applyBorder="1" applyAlignment="1">
      <alignment horizontal="right" vertical="center" wrapText="1" readingOrder="1"/>
    </xf>
    <xf numFmtId="9" fontId="44" fillId="0" borderId="13" xfId="54" applyFont="1" applyFill="1" applyBorder="1" applyAlignment="1">
      <alignment horizontal="center" vertical="center" wrapText="1" readingOrder="1"/>
    </xf>
    <xf numFmtId="0" fontId="46" fillId="0" borderId="14" xfId="0" applyNumberFormat="1" applyFont="1" applyFill="1" applyBorder="1" applyAlignment="1">
      <alignment horizontal="left" vertical="center" wrapText="1" readingOrder="1"/>
    </xf>
    <xf numFmtId="172" fontId="46" fillId="0" borderId="14" xfId="0" applyNumberFormat="1" applyFont="1" applyFill="1" applyBorder="1" applyAlignment="1">
      <alignment horizontal="right" vertical="center" wrapText="1" readingOrder="1"/>
    </xf>
    <xf numFmtId="9" fontId="46" fillId="0" borderId="14" xfId="54" applyFont="1" applyFill="1" applyBorder="1" applyAlignment="1">
      <alignment horizontal="center" vertical="center" wrapText="1" readingOrder="1"/>
    </xf>
    <xf numFmtId="172" fontId="46" fillId="0" borderId="13" xfId="0" applyNumberFormat="1" applyFont="1" applyFill="1" applyBorder="1" applyAlignment="1">
      <alignment horizontal="right" vertical="center" wrapText="1" readingOrder="1"/>
    </xf>
    <xf numFmtId="9" fontId="46" fillId="0" borderId="13" xfId="54" applyFont="1" applyFill="1" applyBorder="1" applyAlignment="1">
      <alignment horizontal="center" vertical="center" wrapText="1" readingOrder="1"/>
    </xf>
    <xf numFmtId="0" fontId="44" fillId="0" borderId="15" xfId="0" applyNumberFormat="1" applyFont="1" applyFill="1" applyBorder="1" applyAlignment="1">
      <alignment vertical="center" wrapText="1" readingOrder="1"/>
    </xf>
    <xf numFmtId="0" fontId="44" fillId="0" borderId="15" xfId="0" applyNumberFormat="1" applyFont="1" applyFill="1" applyBorder="1" applyAlignment="1">
      <alignment horizontal="center" vertical="center" wrapText="1" readingOrder="1"/>
    </xf>
    <xf numFmtId="0" fontId="44" fillId="0" borderId="15" xfId="0" applyNumberFormat="1" applyFont="1" applyFill="1" applyBorder="1" applyAlignment="1">
      <alignment horizontal="left" vertical="center" wrapText="1" readingOrder="1"/>
    </xf>
    <xf numFmtId="172" fontId="44" fillId="0" borderId="15" xfId="0" applyNumberFormat="1" applyFont="1" applyFill="1" applyBorder="1" applyAlignment="1">
      <alignment horizontal="right" vertical="center" wrapText="1" readingOrder="1"/>
    </xf>
    <xf numFmtId="9" fontId="44" fillId="0" borderId="15" xfId="54" applyFont="1" applyFill="1" applyBorder="1" applyAlignment="1">
      <alignment horizontal="center" vertical="center" wrapText="1" readingOrder="1"/>
    </xf>
    <xf numFmtId="0" fontId="46" fillId="0" borderId="13" xfId="0" applyNumberFormat="1" applyFont="1" applyFill="1" applyBorder="1" applyAlignment="1">
      <alignment vertical="center" wrapText="1" readingOrder="1"/>
    </xf>
    <xf numFmtId="0" fontId="46" fillId="0" borderId="13" xfId="0" applyNumberFormat="1" applyFont="1" applyFill="1" applyBorder="1" applyAlignment="1">
      <alignment horizontal="center" vertical="center" wrapText="1" readingOrder="1"/>
    </xf>
    <xf numFmtId="0" fontId="46" fillId="0" borderId="13" xfId="0" applyNumberFormat="1" applyFont="1" applyFill="1" applyBorder="1" applyAlignment="1">
      <alignment horizontal="left" vertical="center" wrapText="1" readingOrder="1"/>
    </xf>
    <xf numFmtId="0" fontId="46" fillId="0" borderId="14" xfId="0" applyNumberFormat="1" applyFont="1" applyFill="1" applyBorder="1" applyAlignment="1">
      <alignment horizontal="center" vertical="center" wrapText="1" readingOrder="1"/>
    </xf>
    <xf numFmtId="0" fontId="46" fillId="0" borderId="15" xfId="0" applyNumberFormat="1" applyFont="1" applyFill="1" applyBorder="1" applyAlignment="1">
      <alignment vertical="center" wrapText="1" readingOrder="1"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5" xfId="0" applyNumberFormat="1" applyFont="1" applyFill="1" applyBorder="1" applyAlignment="1">
      <alignment horizontal="left" vertical="center" wrapText="1" readingOrder="1"/>
    </xf>
    <xf numFmtId="172" fontId="46" fillId="0" borderId="15" xfId="0" applyNumberFormat="1" applyFont="1" applyFill="1" applyBorder="1" applyAlignment="1">
      <alignment horizontal="right" vertical="center" wrapText="1" readingOrder="1"/>
    </xf>
    <xf numFmtId="9" fontId="46" fillId="0" borderId="15" xfId="54" applyFont="1" applyFill="1" applyBorder="1" applyAlignment="1">
      <alignment horizontal="center" vertical="center" wrapText="1" readingOrder="1"/>
    </xf>
    <xf numFmtId="171" fontId="2" fillId="0" borderId="0" xfId="47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0" fontId="43" fillId="0" borderId="16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horizontal="center" vertical="center" wrapText="1" readingOrder="1"/>
    </xf>
    <xf numFmtId="0" fontId="43" fillId="0" borderId="17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3" fillId="0" borderId="18" xfId="0" applyNumberFormat="1" applyFont="1" applyFill="1" applyBorder="1" applyAlignment="1">
      <alignment horizontal="center" vertical="center" wrapText="1" readingOrder="1"/>
    </xf>
    <xf numFmtId="0" fontId="43" fillId="0" borderId="19" xfId="0" applyNumberFormat="1" applyFont="1" applyFill="1" applyBorder="1" applyAlignment="1">
      <alignment horizontal="center" vertical="center" wrapText="1" readingOrder="1"/>
    </xf>
    <xf numFmtId="0" fontId="43" fillId="0" borderId="14" xfId="0" applyNumberFormat="1" applyFont="1" applyFill="1" applyBorder="1" applyAlignment="1">
      <alignment horizontal="center" vertical="center" wrapText="1" readingOrder="1"/>
    </xf>
    <xf numFmtId="0" fontId="43" fillId="0" borderId="20" xfId="0" applyNumberFormat="1" applyFont="1" applyFill="1" applyBorder="1" applyAlignment="1">
      <alignment horizontal="center" vertical="center" wrapText="1" readingOrder="1"/>
    </xf>
    <xf numFmtId="0" fontId="47" fillId="0" borderId="16" xfId="52" applyNumberFormat="1" applyFont="1" applyFill="1" applyBorder="1" applyAlignment="1">
      <alignment horizontal="center" vertical="center" readingOrder="1"/>
      <protection/>
    </xf>
    <xf numFmtId="0" fontId="47" fillId="0" borderId="13" xfId="52" applyNumberFormat="1" applyFont="1" applyFill="1" applyBorder="1" applyAlignment="1">
      <alignment horizontal="center" vertical="center" readingOrder="1"/>
      <protection/>
    </xf>
    <xf numFmtId="0" fontId="47" fillId="0" borderId="17" xfId="52" applyNumberFormat="1" applyFont="1" applyFill="1" applyBorder="1" applyAlignment="1">
      <alignment horizontal="center" vertical="center" readingOrder="1"/>
      <protection/>
    </xf>
    <xf numFmtId="0" fontId="47" fillId="0" borderId="19" xfId="52" applyNumberFormat="1" applyFont="1" applyFill="1" applyBorder="1" applyAlignment="1">
      <alignment horizontal="center" vertical="center" readingOrder="1"/>
      <protection/>
    </xf>
    <xf numFmtId="0" fontId="47" fillId="0" borderId="14" xfId="52" applyNumberFormat="1" applyFont="1" applyFill="1" applyBorder="1" applyAlignment="1">
      <alignment horizontal="center" vertical="center" readingOrder="1"/>
      <protection/>
    </xf>
    <xf numFmtId="0" fontId="47" fillId="0" borderId="20" xfId="52" applyNumberFormat="1" applyFont="1" applyFill="1" applyBorder="1" applyAlignment="1">
      <alignment horizontal="center" vertical="center" readingOrder="1"/>
      <protection/>
    </xf>
    <xf numFmtId="0" fontId="47" fillId="0" borderId="21" xfId="52" applyNumberFormat="1" applyFont="1" applyFill="1" applyBorder="1" applyAlignment="1">
      <alignment horizontal="center" vertical="center" readingOrder="1"/>
      <protection/>
    </xf>
    <xf numFmtId="0" fontId="47" fillId="0" borderId="15" xfId="52" applyNumberFormat="1" applyFont="1" applyFill="1" applyBorder="1" applyAlignment="1">
      <alignment horizontal="center" vertical="center" readingOrder="1"/>
      <protection/>
    </xf>
    <xf numFmtId="0" fontId="47" fillId="0" borderId="22" xfId="52" applyNumberFormat="1" applyFont="1" applyFill="1" applyBorder="1" applyAlignment="1">
      <alignment horizontal="center" vertical="center" readingOrder="1"/>
      <protection/>
    </xf>
    <xf numFmtId="0" fontId="45" fillId="0" borderId="0" xfId="0" applyNumberFormat="1" applyFont="1" applyFill="1" applyBorder="1" applyAlignment="1">
      <alignment horizontal="left" vertical="center" wrapText="1" readingOrder="1"/>
    </xf>
    <xf numFmtId="0" fontId="45" fillId="0" borderId="23" xfId="0" applyNumberFormat="1" applyFont="1" applyFill="1" applyBorder="1" applyAlignment="1">
      <alignment horizontal="left" vertical="center" wrapText="1" readingOrder="1"/>
    </xf>
    <xf numFmtId="0" fontId="3" fillId="33" borderId="12" xfId="0" applyNumberFormat="1" applyFont="1" applyFill="1" applyBorder="1" applyAlignment="1">
      <alignment horizontal="left" vertical="center" wrapText="1" readingOrder="1"/>
    </xf>
    <xf numFmtId="0" fontId="45" fillId="33" borderId="12" xfId="0" applyNumberFormat="1" applyFont="1" applyFill="1" applyBorder="1" applyAlignment="1">
      <alignment horizontal="lef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1076325</xdr:colOff>
      <xdr:row>0</xdr:row>
      <xdr:rowOff>171450</xdr:rowOff>
    </xdr:from>
    <xdr:to>
      <xdr:col>14</xdr:col>
      <xdr:colOff>19050</xdr:colOff>
      <xdr:row>2</xdr:row>
      <xdr:rowOff>180975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1450"/>
          <a:ext cx="2486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1">
      <selection activeCell="D18" sqref="D18"/>
    </sheetView>
  </sheetViews>
  <sheetFormatPr defaultColWidth="11.421875" defaultRowHeight="15"/>
  <cols>
    <col min="1" max="1" width="10.57421875" style="4" bestFit="1" customWidth="1"/>
    <col min="2" max="2" width="10.28125" style="4" bestFit="1" customWidth="1"/>
    <col min="3" max="3" width="27.57421875" style="4" customWidth="1"/>
    <col min="4" max="5" width="16.28125" style="4" bestFit="1" customWidth="1"/>
    <col min="6" max="6" width="8.00390625" style="4" bestFit="1" customWidth="1"/>
    <col min="7" max="7" width="25.57421875" style="4" customWidth="1"/>
    <col min="8" max="8" width="12.421875" style="4" bestFit="1" customWidth="1"/>
    <col min="9" max="9" width="16.28125" style="4" bestFit="1" customWidth="1"/>
    <col min="10" max="10" width="14.421875" style="4" bestFit="1" customWidth="1"/>
    <col min="11" max="11" width="16.28125" style="4" bestFit="1" customWidth="1"/>
    <col min="12" max="12" width="12.8515625" style="4" bestFit="1" customWidth="1"/>
    <col min="13" max="13" width="16.28125" style="4" bestFit="1" customWidth="1"/>
    <col min="14" max="14" width="7.7109375" style="4" bestFit="1" customWidth="1"/>
    <col min="15" max="15" width="20.8515625" style="4" customWidth="1"/>
    <col min="16" max="16" width="23.7109375" style="4" customWidth="1"/>
    <col min="17" max="16384" width="11.421875" style="4" customWidth="1"/>
  </cols>
  <sheetData>
    <row r="1" spans="1:16" ht="23.25" customHeight="1">
      <c r="A1" s="14" t="s">
        <v>0</v>
      </c>
      <c r="B1" s="14">
        <v>2014</v>
      </c>
      <c r="C1" s="58" t="s">
        <v>42</v>
      </c>
      <c r="D1" s="59"/>
      <c r="E1" s="59"/>
      <c r="F1" s="59"/>
      <c r="G1" s="59"/>
      <c r="H1" s="59"/>
      <c r="I1" s="59"/>
      <c r="J1" s="59"/>
      <c r="K1" s="60"/>
      <c r="L1" s="49" t="s">
        <v>1</v>
      </c>
      <c r="M1" s="50"/>
      <c r="N1" s="51"/>
      <c r="O1" s="2"/>
      <c r="P1" s="3"/>
    </row>
    <row r="2" spans="1:16" ht="23.25" customHeight="1">
      <c r="A2" s="14" t="s">
        <v>2</v>
      </c>
      <c r="B2" s="14" t="s">
        <v>3</v>
      </c>
      <c r="C2" s="61"/>
      <c r="D2" s="62"/>
      <c r="E2" s="62"/>
      <c r="F2" s="62"/>
      <c r="G2" s="62"/>
      <c r="H2" s="62"/>
      <c r="I2" s="62"/>
      <c r="J2" s="62"/>
      <c r="K2" s="63"/>
      <c r="L2" s="52"/>
      <c r="M2" s="53"/>
      <c r="N2" s="54"/>
      <c r="O2" s="2"/>
      <c r="P2" s="3"/>
    </row>
    <row r="3" spans="1:16" ht="23.25" customHeight="1">
      <c r="A3" s="14" t="s">
        <v>4</v>
      </c>
      <c r="B3" s="14" t="s">
        <v>5</v>
      </c>
      <c r="C3" s="64" t="s">
        <v>43</v>
      </c>
      <c r="D3" s="65"/>
      <c r="E3" s="65"/>
      <c r="F3" s="65"/>
      <c r="G3" s="65"/>
      <c r="H3" s="65"/>
      <c r="I3" s="65"/>
      <c r="J3" s="65"/>
      <c r="K3" s="66"/>
      <c r="L3" s="55"/>
      <c r="M3" s="56"/>
      <c r="N3" s="57"/>
      <c r="O3" s="2"/>
      <c r="P3" s="3"/>
    </row>
    <row r="4" spans="1:16" ht="11.25" customHeight="1">
      <c r="A4" s="1"/>
      <c r="B4" s="1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3"/>
      <c r="P4" s="3"/>
    </row>
    <row r="5" spans="1:14" ht="12.75">
      <c r="A5" s="67" t="s">
        <v>44</v>
      </c>
      <c r="B5" s="67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2.75">
      <c r="A6" s="68" t="s">
        <v>45</v>
      </c>
      <c r="B6" s="68"/>
      <c r="C6" s="6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7.5" customHeight="1">
      <c r="A7" s="17" t="s">
        <v>31</v>
      </c>
      <c r="B7" s="17" t="s">
        <v>32</v>
      </c>
      <c r="C7" s="17" t="s">
        <v>33</v>
      </c>
      <c r="D7" s="17" t="s">
        <v>34</v>
      </c>
      <c r="E7" s="17" t="s">
        <v>35</v>
      </c>
      <c r="F7" s="17" t="s">
        <v>36</v>
      </c>
      <c r="G7" s="17" t="s">
        <v>37</v>
      </c>
      <c r="H7" s="17" t="s">
        <v>28</v>
      </c>
      <c r="I7" s="17" t="s">
        <v>38</v>
      </c>
      <c r="J7" s="17" t="s">
        <v>29</v>
      </c>
      <c r="K7" s="17" t="s">
        <v>39</v>
      </c>
      <c r="L7" s="17" t="s">
        <v>30</v>
      </c>
      <c r="M7" s="17" t="s">
        <v>40</v>
      </c>
      <c r="N7" s="17" t="s">
        <v>41</v>
      </c>
    </row>
    <row r="8" spans="1:14" ht="24">
      <c r="A8" s="6" t="s">
        <v>6</v>
      </c>
      <c r="B8" s="7" t="s">
        <v>7</v>
      </c>
      <c r="C8" s="8" t="s">
        <v>8</v>
      </c>
      <c r="D8" s="9">
        <v>2290000000</v>
      </c>
      <c r="E8" s="9">
        <v>2290000000</v>
      </c>
      <c r="F8" s="10">
        <f>+E8/D8</f>
        <v>1</v>
      </c>
      <c r="G8" s="9">
        <v>0</v>
      </c>
      <c r="H8" s="10">
        <f>+G8/D8</f>
        <v>0</v>
      </c>
      <c r="I8" s="9">
        <v>2081412078</v>
      </c>
      <c r="J8" s="10">
        <f>+I8/D8</f>
        <v>0.9089135711790393</v>
      </c>
      <c r="K8" s="9">
        <v>2081292698</v>
      </c>
      <c r="L8" s="10">
        <f>+K8/D8</f>
        <v>0.9088614401746725</v>
      </c>
      <c r="M8" s="9">
        <v>2081292698</v>
      </c>
      <c r="N8" s="10">
        <f>+M8/D8</f>
        <v>0.9088614401746725</v>
      </c>
    </row>
    <row r="9" spans="1:14" ht="12">
      <c r="A9" s="6" t="s">
        <v>9</v>
      </c>
      <c r="B9" s="7" t="s">
        <v>7</v>
      </c>
      <c r="C9" s="8" t="s">
        <v>10</v>
      </c>
      <c r="D9" s="9">
        <v>486000000</v>
      </c>
      <c r="E9" s="9">
        <v>486000000</v>
      </c>
      <c r="F9" s="10">
        <f aca="true" t="shared" si="0" ref="F9:F34">+E9/D9</f>
        <v>1</v>
      </c>
      <c r="G9" s="9">
        <v>0</v>
      </c>
      <c r="H9" s="10">
        <f aca="true" t="shared" si="1" ref="H9:H34">+G9/D9</f>
        <v>0</v>
      </c>
      <c r="I9" s="9">
        <v>472870088</v>
      </c>
      <c r="J9" s="10">
        <f aca="true" t="shared" si="2" ref="J9:J34">+I9/D9</f>
        <v>0.9729837201646091</v>
      </c>
      <c r="K9" s="9">
        <v>472870088</v>
      </c>
      <c r="L9" s="10">
        <f aca="true" t="shared" si="3" ref="L9:L34">+K9/D9</f>
        <v>0.9729837201646091</v>
      </c>
      <c r="M9" s="9">
        <v>472870088</v>
      </c>
      <c r="N9" s="10">
        <f aca="true" t="shared" si="4" ref="N9:N34">+M9/D9</f>
        <v>0.9729837201646091</v>
      </c>
    </row>
    <row r="10" spans="1:14" ht="12">
      <c r="A10" s="6" t="s">
        <v>11</v>
      </c>
      <c r="B10" s="7" t="s">
        <v>7</v>
      </c>
      <c r="C10" s="8" t="s">
        <v>12</v>
      </c>
      <c r="D10" s="9">
        <v>546000000</v>
      </c>
      <c r="E10" s="9">
        <v>514000000</v>
      </c>
      <c r="F10" s="10">
        <f t="shared" si="0"/>
        <v>0.9413919413919414</v>
      </c>
      <c r="G10" s="9">
        <v>32000000</v>
      </c>
      <c r="H10" s="10">
        <f t="shared" si="1"/>
        <v>0.05860805860805861</v>
      </c>
      <c r="I10" s="9">
        <v>487489159</v>
      </c>
      <c r="J10" s="10">
        <f t="shared" si="2"/>
        <v>0.8928372875457875</v>
      </c>
      <c r="K10" s="9">
        <v>487489159</v>
      </c>
      <c r="L10" s="10">
        <f t="shared" si="3"/>
        <v>0.8928372875457875</v>
      </c>
      <c r="M10" s="9">
        <v>487489159</v>
      </c>
      <c r="N10" s="10">
        <f t="shared" si="4"/>
        <v>0.8928372875457875</v>
      </c>
    </row>
    <row r="11" spans="1:14" ht="36">
      <c r="A11" s="6" t="s">
        <v>13</v>
      </c>
      <c r="B11" s="7" t="s">
        <v>7</v>
      </c>
      <c r="C11" s="8" t="s">
        <v>14</v>
      </c>
      <c r="D11" s="9">
        <v>30000000</v>
      </c>
      <c r="E11" s="9">
        <v>30000000</v>
      </c>
      <c r="F11" s="10">
        <f t="shared" si="0"/>
        <v>1</v>
      </c>
      <c r="G11" s="9">
        <v>0</v>
      </c>
      <c r="H11" s="10">
        <f t="shared" si="1"/>
        <v>0</v>
      </c>
      <c r="I11" s="9">
        <v>25222978</v>
      </c>
      <c r="J11" s="10">
        <f t="shared" si="2"/>
        <v>0.8407659333333334</v>
      </c>
      <c r="K11" s="9">
        <v>25222978</v>
      </c>
      <c r="L11" s="10">
        <f t="shared" si="3"/>
        <v>0.8407659333333334</v>
      </c>
      <c r="M11" s="9">
        <v>25222978</v>
      </c>
      <c r="N11" s="10">
        <f t="shared" si="4"/>
        <v>0.8407659333333334</v>
      </c>
    </row>
    <row r="12" spans="1:15" ht="24">
      <c r="A12" s="6" t="s">
        <v>15</v>
      </c>
      <c r="B12" s="7" t="s">
        <v>7</v>
      </c>
      <c r="C12" s="8" t="s">
        <v>16</v>
      </c>
      <c r="D12" s="9">
        <v>1200000000</v>
      </c>
      <c r="E12" s="9">
        <v>1194109797</v>
      </c>
      <c r="F12" s="10">
        <f t="shared" si="0"/>
        <v>0.9950914975</v>
      </c>
      <c r="G12" s="9">
        <v>5890203</v>
      </c>
      <c r="H12" s="10">
        <f t="shared" si="1"/>
        <v>0.0049085025</v>
      </c>
      <c r="I12" s="9">
        <v>1188488000</v>
      </c>
      <c r="J12" s="10">
        <f t="shared" si="2"/>
        <v>0.9904066666666667</v>
      </c>
      <c r="K12" s="9">
        <v>1178088313</v>
      </c>
      <c r="L12" s="10">
        <f t="shared" si="3"/>
        <v>0.9817402608333333</v>
      </c>
      <c r="M12" s="9">
        <v>1132597607</v>
      </c>
      <c r="N12" s="10">
        <f t="shared" si="4"/>
        <v>0.9438313391666666</v>
      </c>
      <c r="O12" s="47"/>
    </row>
    <row r="13" spans="1:15" ht="36">
      <c r="A13" s="6" t="s">
        <v>17</v>
      </c>
      <c r="B13" s="7" t="s">
        <v>7</v>
      </c>
      <c r="C13" s="8" t="s">
        <v>18</v>
      </c>
      <c r="D13" s="9">
        <v>888000000</v>
      </c>
      <c r="E13" s="9">
        <v>867000000</v>
      </c>
      <c r="F13" s="10">
        <f t="shared" si="0"/>
        <v>0.9763513513513513</v>
      </c>
      <c r="G13" s="9">
        <v>21000000</v>
      </c>
      <c r="H13" s="10">
        <f t="shared" si="1"/>
        <v>0.02364864864864865</v>
      </c>
      <c r="I13" s="9">
        <v>810898942</v>
      </c>
      <c r="J13" s="10">
        <f t="shared" si="2"/>
        <v>0.9131744842342342</v>
      </c>
      <c r="K13" s="9">
        <v>810866580</v>
      </c>
      <c r="L13" s="10">
        <f t="shared" si="3"/>
        <v>0.9131380405405405</v>
      </c>
      <c r="M13" s="9">
        <v>810866580</v>
      </c>
      <c r="N13" s="10">
        <f t="shared" si="4"/>
        <v>0.9131380405405405</v>
      </c>
      <c r="O13" s="48"/>
    </row>
    <row r="14" spans="1:14" ht="12.75">
      <c r="A14" s="69" t="s">
        <v>46</v>
      </c>
      <c r="B14" s="69"/>
      <c r="C14" s="69"/>
      <c r="D14" s="18">
        <f>SUM(D8:D13)</f>
        <v>5440000000</v>
      </c>
      <c r="E14" s="18">
        <f aca="true" t="shared" si="5" ref="E14:M14">SUM(E8:E13)</f>
        <v>5381109797</v>
      </c>
      <c r="F14" s="19">
        <f t="shared" si="0"/>
        <v>0.9891745950367647</v>
      </c>
      <c r="G14" s="18">
        <f t="shared" si="5"/>
        <v>58890203</v>
      </c>
      <c r="H14" s="19">
        <f t="shared" si="1"/>
        <v>0.010825404963235294</v>
      </c>
      <c r="I14" s="18">
        <f t="shared" si="5"/>
        <v>5066381245</v>
      </c>
      <c r="J14" s="19">
        <f t="shared" si="2"/>
        <v>0.9313200818014706</v>
      </c>
      <c r="K14" s="18">
        <f t="shared" si="5"/>
        <v>5055829816</v>
      </c>
      <c r="L14" s="19">
        <f t="shared" si="3"/>
        <v>0.9293804808823529</v>
      </c>
      <c r="M14" s="18">
        <f t="shared" si="5"/>
        <v>5010339110</v>
      </c>
      <c r="N14" s="19">
        <f t="shared" si="4"/>
        <v>0.92101821875</v>
      </c>
    </row>
    <row r="15" spans="1:15" ht="12">
      <c r="A15" s="23"/>
      <c r="B15" s="24"/>
      <c r="C15" s="25"/>
      <c r="D15" s="26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48"/>
    </row>
    <row r="16" spans="1:14" ht="12.75">
      <c r="A16" s="67" t="s">
        <v>47</v>
      </c>
      <c r="B16" s="67"/>
      <c r="C16" s="28"/>
      <c r="D16" s="29"/>
      <c r="E16" s="29"/>
      <c r="F16" s="30"/>
      <c r="G16" s="29"/>
      <c r="H16" s="30"/>
      <c r="I16" s="29"/>
      <c r="J16" s="30"/>
      <c r="K16" s="29"/>
      <c r="L16" s="30"/>
      <c r="M16" s="29"/>
      <c r="N16" s="30"/>
    </row>
    <row r="17" spans="1:14" ht="12.75">
      <c r="A17" s="17" t="s">
        <v>31</v>
      </c>
      <c r="B17" s="17" t="s">
        <v>32</v>
      </c>
      <c r="C17" s="17" t="s">
        <v>33</v>
      </c>
      <c r="D17" s="17" t="s">
        <v>34</v>
      </c>
      <c r="E17" s="17" t="s">
        <v>35</v>
      </c>
      <c r="F17" s="17" t="s">
        <v>36</v>
      </c>
      <c r="G17" s="17" t="s">
        <v>37</v>
      </c>
      <c r="H17" s="17" t="s">
        <v>28</v>
      </c>
      <c r="I17" s="17" t="s">
        <v>38</v>
      </c>
      <c r="J17" s="17" t="s">
        <v>29</v>
      </c>
      <c r="K17" s="17" t="s">
        <v>39</v>
      </c>
      <c r="L17" s="17" t="s">
        <v>30</v>
      </c>
      <c r="M17" s="17" t="s">
        <v>40</v>
      </c>
      <c r="N17" s="17" t="s">
        <v>41</v>
      </c>
    </row>
    <row r="18" spans="1:15" ht="12">
      <c r="A18" s="6" t="s">
        <v>19</v>
      </c>
      <c r="B18" s="7" t="s">
        <v>7</v>
      </c>
      <c r="C18" s="8" t="s">
        <v>20</v>
      </c>
      <c r="D18" s="11">
        <v>6000000</v>
      </c>
      <c r="E18" s="11">
        <v>349155</v>
      </c>
      <c r="F18" s="12">
        <f t="shared" si="0"/>
        <v>0.0581925</v>
      </c>
      <c r="G18" s="11">
        <v>5650845</v>
      </c>
      <c r="H18" s="12">
        <f t="shared" si="1"/>
        <v>0.9418075</v>
      </c>
      <c r="I18" s="11">
        <v>0</v>
      </c>
      <c r="J18" s="12">
        <f t="shared" si="2"/>
        <v>0</v>
      </c>
      <c r="K18" s="11">
        <v>0</v>
      </c>
      <c r="L18" s="12">
        <f t="shared" si="3"/>
        <v>0</v>
      </c>
      <c r="M18" s="11">
        <v>0</v>
      </c>
      <c r="N18" s="12">
        <f t="shared" si="4"/>
        <v>0</v>
      </c>
      <c r="O18" s="48"/>
    </row>
    <row r="19" spans="1:14" ht="24">
      <c r="A19" s="6" t="s">
        <v>21</v>
      </c>
      <c r="B19" s="7" t="s">
        <v>7</v>
      </c>
      <c r="C19" s="8" t="s">
        <v>22</v>
      </c>
      <c r="D19" s="11">
        <v>3588000000</v>
      </c>
      <c r="E19" s="11">
        <v>3498514266.64</v>
      </c>
      <c r="F19" s="12">
        <f t="shared" si="0"/>
        <v>0.9750597175696767</v>
      </c>
      <c r="G19" s="11">
        <v>89485733.36</v>
      </c>
      <c r="H19" s="12">
        <f t="shared" si="1"/>
        <v>0.0249402824303233</v>
      </c>
      <c r="I19" s="11">
        <v>3479427843.7</v>
      </c>
      <c r="J19" s="12">
        <f t="shared" si="2"/>
        <v>0.9697402017001114</v>
      </c>
      <c r="K19" s="11">
        <v>3312332099.77</v>
      </c>
      <c r="L19" s="12">
        <f t="shared" si="3"/>
        <v>0.9231694815412486</v>
      </c>
      <c r="M19" s="11">
        <v>2309178381.77</v>
      </c>
      <c r="N19" s="12">
        <f t="shared" si="4"/>
        <v>0.643583718442029</v>
      </c>
    </row>
    <row r="20" spans="1:15" ht="12.75">
      <c r="A20" s="70" t="s">
        <v>48</v>
      </c>
      <c r="B20" s="70"/>
      <c r="C20" s="70"/>
      <c r="D20" s="18">
        <f>SUM(D18:D19)</f>
        <v>3594000000</v>
      </c>
      <c r="E20" s="18">
        <f aca="true" t="shared" si="6" ref="E20:M20">SUM(E18:E19)</f>
        <v>3498863421.64</v>
      </c>
      <c r="F20" s="19">
        <f t="shared" si="0"/>
        <v>0.9735290544351697</v>
      </c>
      <c r="G20" s="18">
        <f t="shared" si="6"/>
        <v>95136578.36</v>
      </c>
      <c r="H20" s="19">
        <f t="shared" si="1"/>
        <v>0.026470945564830272</v>
      </c>
      <c r="I20" s="18">
        <f t="shared" si="6"/>
        <v>3479427843.7</v>
      </c>
      <c r="J20" s="19">
        <f t="shared" si="2"/>
        <v>0.9681212698107957</v>
      </c>
      <c r="K20" s="18">
        <f t="shared" si="6"/>
        <v>3312332099.77</v>
      </c>
      <c r="L20" s="19">
        <f t="shared" si="3"/>
        <v>0.921628297097941</v>
      </c>
      <c r="M20" s="18">
        <f t="shared" si="6"/>
        <v>2309178381.77</v>
      </c>
      <c r="N20" s="19">
        <f t="shared" si="4"/>
        <v>0.6425092881942126</v>
      </c>
      <c r="O20" s="48"/>
    </row>
    <row r="21" spans="1:14" ht="12.75">
      <c r="A21" s="20"/>
      <c r="B21" s="20"/>
      <c r="C21" s="20"/>
      <c r="D21" s="31"/>
      <c r="E21" s="31"/>
      <c r="F21" s="32"/>
      <c r="G21" s="31"/>
      <c r="H21" s="32"/>
      <c r="I21" s="31"/>
      <c r="J21" s="32"/>
      <c r="K21" s="31"/>
      <c r="L21" s="32"/>
      <c r="M21" s="31"/>
      <c r="N21" s="32"/>
    </row>
    <row r="22" spans="1:15" ht="12.75">
      <c r="A22" s="68" t="s">
        <v>49</v>
      </c>
      <c r="B22" s="68"/>
      <c r="C22" s="28"/>
      <c r="D22" s="29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48"/>
    </row>
    <row r="23" spans="1:14" ht="12.75">
      <c r="A23" s="17" t="s">
        <v>31</v>
      </c>
      <c r="B23" s="17" t="s">
        <v>32</v>
      </c>
      <c r="C23" s="17" t="s">
        <v>33</v>
      </c>
      <c r="D23" s="17" t="s">
        <v>34</v>
      </c>
      <c r="E23" s="17" t="s">
        <v>35</v>
      </c>
      <c r="F23" s="17" t="s">
        <v>36</v>
      </c>
      <c r="G23" s="17" t="s">
        <v>37</v>
      </c>
      <c r="H23" s="17" t="s">
        <v>28</v>
      </c>
      <c r="I23" s="17" t="s">
        <v>38</v>
      </c>
      <c r="J23" s="17" t="s">
        <v>29</v>
      </c>
      <c r="K23" s="17" t="s">
        <v>39</v>
      </c>
      <c r="L23" s="17" t="s">
        <v>30</v>
      </c>
      <c r="M23" s="17" t="s">
        <v>40</v>
      </c>
      <c r="N23" s="17" t="s">
        <v>41</v>
      </c>
    </row>
    <row r="24" spans="1:14" ht="24">
      <c r="A24" s="6" t="s">
        <v>23</v>
      </c>
      <c r="B24" s="7" t="s">
        <v>7</v>
      </c>
      <c r="C24" s="8" t="s">
        <v>24</v>
      </c>
      <c r="D24" s="11">
        <v>34000000</v>
      </c>
      <c r="E24" s="11">
        <v>34000000</v>
      </c>
      <c r="F24" s="12">
        <f t="shared" si="0"/>
        <v>1</v>
      </c>
      <c r="G24" s="11">
        <v>0</v>
      </c>
      <c r="H24" s="12">
        <f t="shared" si="1"/>
        <v>0</v>
      </c>
      <c r="I24" s="11">
        <v>34000000</v>
      </c>
      <c r="J24" s="12">
        <f t="shared" si="2"/>
        <v>1</v>
      </c>
      <c r="K24" s="11">
        <v>34000000</v>
      </c>
      <c r="L24" s="12">
        <f t="shared" si="3"/>
        <v>1</v>
      </c>
      <c r="M24" s="11">
        <v>34000000</v>
      </c>
      <c r="N24" s="12">
        <f t="shared" si="4"/>
        <v>1</v>
      </c>
    </row>
    <row r="25" spans="1:14" ht="12">
      <c r="A25" s="33"/>
      <c r="B25" s="34"/>
      <c r="C25" s="35"/>
      <c r="D25" s="36"/>
      <c r="E25" s="36"/>
      <c r="F25" s="37"/>
      <c r="G25" s="36"/>
      <c r="H25" s="37"/>
      <c r="I25" s="36"/>
      <c r="J25" s="37"/>
      <c r="K25" s="36"/>
      <c r="L25" s="37"/>
      <c r="M25" s="36"/>
      <c r="N25" s="37"/>
    </row>
    <row r="26" spans="1:15" ht="15" customHeight="1">
      <c r="A26" s="70" t="s">
        <v>50</v>
      </c>
      <c r="B26" s="70"/>
      <c r="C26" s="70"/>
      <c r="D26" s="18">
        <f>+D24+D20+D14</f>
        <v>9068000000</v>
      </c>
      <c r="E26" s="18">
        <f>+E24+E20+E14</f>
        <v>8913973218.64</v>
      </c>
      <c r="F26" s="19">
        <f t="shared" si="0"/>
        <v>0.9830142499602998</v>
      </c>
      <c r="G26" s="18">
        <f>+G24+G20+G14</f>
        <v>154026781.36</v>
      </c>
      <c r="H26" s="19">
        <f t="shared" si="1"/>
        <v>0.016985750039700046</v>
      </c>
      <c r="I26" s="18">
        <f>+I24+I20+I14</f>
        <v>8579809088.7</v>
      </c>
      <c r="J26" s="19">
        <f t="shared" si="2"/>
        <v>0.946163331352007</v>
      </c>
      <c r="K26" s="18">
        <f>+K24+K20+K14</f>
        <v>8402161915.77</v>
      </c>
      <c r="L26" s="19">
        <f t="shared" si="3"/>
        <v>0.9265727741254963</v>
      </c>
      <c r="M26" s="18">
        <f>+M24+M20+M14</f>
        <v>7353517491.77</v>
      </c>
      <c r="N26" s="19">
        <f t="shared" si="4"/>
        <v>0.8109304688762683</v>
      </c>
      <c r="O26" s="21"/>
    </row>
    <row r="27" spans="1:15" ht="12.75">
      <c r="A27" s="38"/>
      <c r="B27" s="39"/>
      <c r="C27" s="40"/>
      <c r="D27" s="31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21"/>
    </row>
    <row r="28" spans="1:15" ht="12.75">
      <c r="A28" s="22" t="s">
        <v>51</v>
      </c>
      <c r="B28" s="41"/>
      <c r="C28" s="28"/>
      <c r="D28" s="29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1"/>
    </row>
    <row r="29" spans="1:15" ht="12.75">
      <c r="A29" s="17" t="s">
        <v>31</v>
      </c>
      <c r="B29" s="17" t="s">
        <v>32</v>
      </c>
      <c r="C29" s="17" t="s">
        <v>33</v>
      </c>
      <c r="D29" s="17" t="s">
        <v>34</v>
      </c>
      <c r="E29" s="17" t="s">
        <v>35</v>
      </c>
      <c r="F29" s="17" t="s">
        <v>36</v>
      </c>
      <c r="G29" s="17" t="s">
        <v>37</v>
      </c>
      <c r="H29" s="17" t="s">
        <v>28</v>
      </c>
      <c r="I29" s="17" t="s">
        <v>38</v>
      </c>
      <c r="J29" s="17" t="s">
        <v>29</v>
      </c>
      <c r="K29" s="17" t="s">
        <v>39</v>
      </c>
      <c r="L29" s="17" t="s">
        <v>30</v>
      </c>
      <c r="M29" s="17" t="s">
        <v>40</v>
      </c>
      <c r="N29" s="17" t="s">
        <v>41</v>
      </c>
      <c r="O29" s="21"/>
    </row>
    <row r="30" spans="1:14" ht="36">
      <c r="A30" s="6" t="s">
        <v>25</v>
      </c>
      <c r="B30" s="7" t="s">
        <v>7</v>
      </c>
      <c r="C30" s="8" t="s">
        <v>26</v>
      </c>
      <c r="D30" s="11">
        <v>7000000000</v>
      </c>
      <c r="E30" s="11">
        <v>6985000000</v>
      </c>
      <c r="F30" s="12">
        <f t="shared" si="0"/>
        <v>0.9978571428571429</v>
      </c>
      <c r="G30" s="11">
        <v>15000000</v>
      </c>
      <c r="H30" s="12">
        <f t="shared" si="1"/>
        <v>0.002142857142857143</v>
      </c>
      <c r="I30" s="11">
        <v>6976043363.41</v>
      </c>
      <c r="J30" s="12">
        <f t="shared" si="2"/>
        <v>0.9965776233442857</v>
      </c>
      <c r="K30" s="11">
        <v>6579256990.45</v>
      </c>
      <c r="L30" s="12">
        <f t="shared" si="3"/>
        <v>0.9398938557785714</v>
      </c>
      <c r="M30" s="11">
        <v>6378889657.45</v>
      </c>
      <c r="N30" s="12">
        <f t="shared" si="4"/>
        <v>0.9112699510642857</v>
      </c>
    </row>
    <row r="31" spans="1:14" ht="36">
      <c r="A31" s="6" t="s">
        <v>25</v>
      </c>
      <c r="B31" s="7" t="s">
        <v>27</v>
      </c>
      <c r="C31" s="8" t="s">
        <v>26</v>
      </c>
      <c r="D31" s="11">
        <v>8220000000</v>
      </c>
      <c r="E31" s="11">
        <v>7159860243</v>
      </c>
      <c r="F31" s="12">
        <f t="shared" si="0"/>
        <v>0.8710292266423357</v>
      </c>
      <c r="G31" s="11">
        <v>1060139757</v>
      </c>
      <c r="H31" s="12">
        <f t="shared" si="1"/>
        <v>0.12897077335766424</v>
      </c>
      <c r="I31" s="11">
        <v>7154099966.66</v>
      </c>
      <c r="J31" s="12">
        <f t="shared" si="2"/>
        <v>0.8703284630973236</v>
      </c>
      <c r="K31" s="11">
        <v>6932586772.56</v>
      </c>
      <c r="L31" s="12">
        <f t="shared" si="3"/>
        <v>0.8433803859562045</v>
      </c>
      <c r="M31" s="11">
        <v>6700586772.56</v>
      </c>
      <c r="N31" s="12">
        <f t="shared" si="4"/>
        <v>0.815156541673966</v>
      </c>
    </row>
    <row r="32" spans="1:14" ht="15" customHeight="1">
      <c r="A32" s="70" t="s">
        <v>52</v>
      </c>
      <c r="B32" s="70"/>
      <c r="C32" s="70"/>
      <c r="D32" s="18">
        <f>+D30+D31</f>
        <v>15220000000</v>
      </c>
      <c r="E32" s="18">
        <f aca="true" t="shared" si="7" ref="E32:M32">+E30+E31</f>
        <v>14144860243</v>
      </c>
      <c r="F32" s="19">
        <f t="shared" si="0"/>
        <v>0.9293600685282523</v>
      </c>
      <c r="G32" s="18">
        <f t="shared" si="7"/>
        <v>1075139757</v>
      </c>
      <c r="H32" s="19">
        <f t="shared" si="1"/>
        <v>0.0706399314717477</v>
      </c>
      <c r="I32" s="18">
        <f t="shared" si="7"/>
        <v>14130143330.07</v>
      </c>
      <c r="J32" s="19">
        <f t="shared" si="2"/>
        <v>0.928393122869251</v>
      </c>
      <c r="K32" s="18">
        <f t="shared" si="7"/>
        <v>13511843763.01</v>
      </c>
      <c r="L32" s="19">
        <f t="shared" si="3"/>
        <v>0.8877689726024968</v>
      </c>
      <c r="M32" s="18">
        <f t="shared" si="7"/>
        <v>13079476430.01</v>
      </c>
      <c r="N32" s="19">
        <f t="shared" si="4"/>
        <v>0.859361132063732</v>
      </c>
    </row>
    <row r="33" spans="1:14" ht="12.75">
      <c r="A33" s="42"/>
      <c r="B33" s="43"/>
      <c r="C33" s="44"/>
      <c r="D33" s="45"/>
      <c r="E33" s="45"/>
      <c r="F33" s="46"/>
      <c r="G33" s="45"/>
      <c r="H33" s="46"/>
      <c r="I33" s="45"/>
      <c r="J33" s="46"/>
      <c r="K33" s="45"/>
      <c r="L33" s="46"/>
      <c r="M33" s="45"/>
      <c r="N33" s="46"/>
    </row>
    <row r="34" spans="1:14" ht="15" customHeight="1">
      <c r="A34" s="70" t="s">
        <v>53</v>
      </c>
      <c r="B34" s="70"/>
      <c r="C34" s="70"/>
      <c r="D34" s="18">
        <v>24288000000</v>
      </c>
      <c r="E34" s="18">
        <v>23058833461.64</v>
      </c>
      <c r="F34" s="19">
        <f t="shared" si="0"/>
        <v>0.949392023288867</v>
      </c>
      <c r="G34" s="18">
        <v>1229166538.36</v>
      </c>
      <c r="H34" s="19">
        <f t="shared" si="1"/>
        <v>0.05060797671113307</v>
      </c>
      <c r="I34" s="18">
        <v>22709952418.77</v>
      </c>
      <c r="J34" s="19">
        <f t="shared" si="2"/>
        <v>0.9350276852260375</v>
      </c>
      <c r="K34" s="18">
        <v>21914005678.78</v>
      </c>
      <c r="L34" s="19">
        <f t="shared" si="3"/>
        <v>0.9022564920446311</v>
      </c>
      <c r="M34" s="18">
        <v>20432993921.78</v>
      </c>
      <c r="N34" s="19">
        <f t="shared" si="4"/>
        <v>0.8412793940126811</v>
      </c>
    </row>
    <row r="35" ht="409.5" customHeight="1" hidden="1"/>
    <row r="36" spans="11:13" ht="13.5" customHeight="1">
      <c r="K36" s="13"/>
      <c r="M36" s="13"/>
    </row>
    <row r="37" ht="12">
      <c r="D37" s="48"/>
    </row>
    <row r="39" ht="12">
      <c r="G39" s="47"/>
    </row>
    <row r="41" spans="7:8" ht="12">
      <c r="G41" s="47"/>
      <c r="H41" s="47"/>
    </row>
    <row r="42" ht="12">
      <c r="G42" s="47"/>
    </row>
    <row r="45" spans="7:8" ht="12">
      <c r="G45" s="47"/>
      <c r="H45" s="47"/>
    </row>
    <row r="46" spans="7:8" ht="12">
      <c r="G46" s="47"/>
      <c r="H46" s="47"/>
    </row>
    <row r="47" spans="7:8" ht="12">
      <c r="G47" s="47"/>
      <c r="H47" s="47"/>
    </row>
  </sheetData>
  <sheetProtection/>
  <mergeCells count="12">
    <mergeCell ref="A16:B16"/>
    <mergeCell ref="A20:C20"/>
    <mergeCell ref="A22:B22"/>
    <mergeCell ref="A26:C26"/>
    <mergeCell ref="A32:C32"/>
    <mergeCell ref="A34:C34"/>
    <mergeCell ref="L1:N3"/>
    <mergeCell ref="C1:K2"/>
    <mergeCell ref="C3:K3"/>
    <mergeCell ref="A5:B5"/>
    <mergeCell ref="A6:C6"/>
    <mergeCell ref="A14:C14"/>
  </mergeCells>
  <printOptions horizontalCentered="1"/>
  <pageMargins left="0.1968503937007874" right="0.1968503937007874" top="0.7874015748031497" bottom="0.7874015748031497" header="0.7874015748031497" footer="0.7874015748031497"/>
  <pageSetup horizontalDpi="300" verticalDpi="300" orientation="landscape" paperSize="136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Humberto</dc:creator>
  <cp:keywords/>
  <dc:description/>
  <cp:lastModifiedBy>Andrés Humberto Gómez Cifuentes</cp:lastModifiedBy>
  <cp:lastPrinted>2015-01-13T15:34:36Z</cp:lastPrinted>
  <dcterms:created xsi:type="dcterms:W3CDTF">2015-01-06T15:58:54Z</dcterms:created>
  <dcterms:modified xsi:type="dcterms:W3CDTF">2017-01-03T16:28:08Z</dcterms:modified>
  <cp:category/>
  <cp:version/>
  <cp:contentType/>
  <cp:contentStatus/>
</cp:coreProperties>
</file>