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9. SEPTIEMBRE/"/>
    </mc:Choice>
  </mc:AlternateContent>
  <xr:revisionPtr revIDLastSave="61" documentId="14_{96676FF2-5C4E-4BBC-AC89-E1993AE92EAF}" xr6:coauthVersionLast="47" xr6:coauthVersionMax="47" xr10:uidLastSave="{6B9816BD-1881-4AF1-B257-5E807B6897C6}"/>
  <bookViews>
    <workbookView xWindow="-120" yWindow="-120" windowWidth="24240" windowHeight="13140" xr2:uid="{00000000-000D-0000-FFFF-FFFF00000000}"/>
  </bookViews>
  <sheets>
    <sheet name="CC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L15" i="1"/>
  <c r="L40" i="1"/>
  <c r="Q41" i="1"/>
  <c r="O41" i="1"/>
  <c r="M41" i="1"/>
  <c r="I41" i="1"/>
  <c r="H41" i="1"/>
  <c r="E41" i="1"/>
  <c r="R40" i="1"/>
  <c r="P40" i="1"/>
  <c r="N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K41" i="1" l="1"/>
  <c r="L33" i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I11" i="1"/>
  <c r="I26" i="1" s="1"/>
  <c r="I43" i="1" s="1"/>
  <c r="H11" i="1"/>
  <c r="H26" i="1" s="1"/>
  <c r="H43" i="1" s="1"/>
  <c r="R15" i="1"/>
  <c r="R16" i="1" s="1"/>
  <c r="P15" i="1"/>
  <c r="P16" i="1" s="1"/>
  <c r="N15" i="1"/>
  <c r="N16" i="1" s="1"/>
  <c r="L16" i="1"/>
  <c r="J15" i="1"/>
  <c r="J16" i="1" s="1"/>
  <c r="K43" i="1" l="1"/>
  <c r="F43" i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<sst xmlns="http://schemas.openxmlformats.org/spreadsheetml/2006/main" count="152" uniqueCount="51">
  <si>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</si>
  <si>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</si>
  <si>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</si>
  <si>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</si>
  <si>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</si>
  <si>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</si>
  <si>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</si>
  <si>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</si>
  <si>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</si>
  <si>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</si>
  <si>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</si>
  <si>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</si>
  <si>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</si>
  <si>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</si>
  <si>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</si>
  <si>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</si>
  <si>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</si>
  <si>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</si>
  <si>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</si>
  <si>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</si>
  <si>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</si>
  <si>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</si>
  <si>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</si>
  <si>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</si>
  <si>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</si>
  <si>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</si>
  <si>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</si>
  <si>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</si>
  <si>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</si>
  <si>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</si>
  <si>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</si>
  <si>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</si>
  <si>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</si>
  <si>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</si>
  <si>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</si>
  <si>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</si>
  <si>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</si>
  <si>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</si>
  <si>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</si>
  <si>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</si>
  <si>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</si>
  <si>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</si>
  <si>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</si>
  <si>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</si>
  <si>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</si>
  <si>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</si>
  <si>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</si>
  <si>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</si>
  <si>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</si>
  <si>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Fecha de elaboracion: 04-10-2022
Informacion suministrada por SIIF NACION</t>
  </si>
  <si>
    <t>Agencia Nacional de Contratacion Publica
- Colombia Compra Eficiente -
Ejecución Presupuestal a 30/09/2022
Ejecucion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</si>
</sst>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Alignment="1">
      <alignment horizontal="center"/>
    </xf>
    <xf numFmtId="166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Alignment="1">
      <alignment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sqref="A1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6973157040</v>
      </c>
      <c r="N8" s="9">
        <f>+M8/$H8</f>
        <v>0.60144531999309991</v>
      </c>
      <c r="O8" s="8">
        <v>6973157040</v>
      </c>
      <c r="P8" s="9">
        <f>+O8/$H8</f>
        <v>0.60144531999309991</v>
      </c>
      <c r="Q8" s="8">
        <v>6973157040</v>
      </c>
      <c r="R8" s="9">
        <f>+Q8/$H8</f>
        <v>0.60144531999309991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2560471039</v>
      </c>
      <c r="N9" s="9">
        <f>+M9/$H9</f>
        <v>0.6905447932792147</v>
      </c>
      <c r="O9" s="8">
        <v>2501776150</v>
      </c>
      <c r="P9" s="9">
        <f>+O9/$H9</f>
        <v>0.67471510828231618</v>
      </c>
      <c r="Q9" s="8">
        <v>2501776150</v>
      </c>
      <c r="R9" s="9">
        <f>+Q9/$H9</f>
        <v>0.67471510828231618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918056651</v>
      </c>
      <c r="N10" s="9">
        <f>+M10/$H10</f>
        <v>0.81983983836399354</v>
      </c>
      <c r="O10" s="8">
        <v>918056651</v>
      </c>
      <c r="P10" s="9">
        <f>+O10/$H10</f>
        <v>0.81983983836399354</v>
      </c>
      <c r="Q10" s="8">
        <v>918056651</v>
      </c>
      <c r="R10" s="9">
        <f>+Q10/$H10</f>
        <v>0.81983983836399354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10451684730</v>
      </c>
      <c r="N11" s="11">
        <f t="shared" ref="N11" si="3">+M11/$H11</f>
        <v>0.63645570982297817</v>
      </c>
      <c r="O11" s="10">
        <f>SUM(O8:O10)</f>
        <v>10392989841</v>
      </c>
      <c r="P11" s="11">
        <f t="shared" ref="P11" si="4">+O11/$H11</f>
        <v>0.63288148248963261</v>
      </c>
      <c r="Q11" s="10">
        <f>SUM(Q8:Q10)</f>
        <v>10392989841</v>
      </c>
      <c r="R11" s="12">
        <f t="shared" ref="R11" si="5">+Q11/$H11</f>
        <v>0.63288148248963261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3377052042.8400002</v>
      </c>
      <c r="J15" s="9">
        <f>+I15/$H15</f>
        <v>0.90683459796992483</v>
      </c>
      <c r="K15" s="8">
        <v>346947957.16000003</v>
      </c>
      <c r="L15" s="9">
        <f>+K15/$H15</f>
        <v>9.3165402030075201E-2</v>
      </c>
      <c r="M15" s="8">
        <v>3020991422.9899998</v>
      </c>
      <c r="N15" s="9">
        <f>+M15/$H15</f>
        <v>0.81122218662459711</v>
      </c>
      <c r="O15" s="8">
        <v>2155324966.5500002</v>
      </c>
      <c r="P15" s="9">
        <f>+O15/$H15</f>
        <v>0.57876610272556395</v>
      </c>
      <c r="Q15" s="8">
        <v>2155293166.5500002</v>
      </c>
      <c r="R15" s="9">
        <f>+Q15/$H15</f>
        <v>0.57875756352040819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3377052042.8400002</v>
      </c>
      <c r="J16" s="11">
        <f t="shared" ref="J16:R16" si="6">+J15</f>
        <v>0.90683459796992483</v>
      </c>
      <c r="K16" s="10">
        <f t="shared" si="6"/>
        <v>346947957.16000003</v>
      </c>
      <c r="L16" s="11">
        <f t="shared" si="6"/>
        <v>9.3165402030075201E-2</v>
      </c>
      <c r="M16" s="10">
        <f t="shared" si="6"/>
        <v>3020991422.9899998</v>
      </c>
      <c r="N16" s="11">
        <f t="shared" si="6"/>
        <v>0.81122218662459711</v>
      </c>
      <c r="O16" s="10">
        <f t="shared" si="6"/>
        <v>2155324966.5500002</v>
      </c>
      <c r="P16" s="11">
        <f t="shared" si="6"/>
        <v>0.57876610272556395</v>
      </c>
      <c r="Q16" s="10">
        <f t="shared" si="6"/>
        <v>2155293166.5500002</v>
      </c>
      <c r="R16" s="11">
        <f t="shared" si="6"/>
        <v>0.57875756352040819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16264889</v>
      </c>
      <c r="N20" s="9">
        <f>+M20/$H20</f>
        <v>0.31891939215686277</v>
      </c>
      <c r="O20" s="8">
        <v>16211846</v>
      </c>
      <c r="P20" s="9">
        <f>+O20/$H20</f>
        <v>0.31787933333333335</v>
      </c>
      <c r="Q20" s="8">
        <v>16211846</v>
      </c>
      <c r="R20" s="9">
        <f>+Q20/$H20</f>
        <v>0.31787933333333335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19849752042.84</v>
      </c>
      <c r="J26" s="11">
        <f t="shared" ref="J26:J43" si="7">+I26/H26</f>
        <v>0.97630207580841777</v>
      </c>
      <c r="K26" s="10">
        <f>+K11+K16+K20+K24</f>
        <v>481815957.16000003</v>
      </c>
      <c r="L26" s="11">
        <f t="shared" ref="L26:L43" si="8">+K26/H26</f>
        <v>2.3697924191582273E-2</v>
      </c>
      <c r="M26" s="10">
        <f>+M11+M16+M20+M24</f>
        <v>13488941041.99</v>
      </c>
      <c r="N26" s="11">
        <f t="shared" ref="N26:N43" si="9">+M26/H26</f>
        <v>0.6634481433989744</v>
      </c>
      <c r="O26" s="10">
        <f>+O11+O16+O20+O24</f>
        <v>12564526653.549999</v>
      </c>
      <c r="P26" s="11">
        <f t="shared" ref="P26:P43" si="10">+O26/H26</f>
        <v>0.61798119326310685</v>
      </c>
      <c r="Q26" s="10">
        <f>+Q11+Q16+Q20+Q24</f>
        <v>12564494853.549999</v>
      </c>
      <c r="R26" s="12">
        <f>+Q26/H26</f>
        <v>0.61797962919288862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47574656.649999999</v>
      </c>
      <c r="J31" s="9">
        <f>+I31/$H31</f>
        <v>0.99999999264314188</v>
      </c>
      <c r="K31" s="8">
        <f>+H31-I31</f>
        <v>0.35000000149011612</v>
      </c>
      <c r="L31" s="9">
        <f>+K31/$H31</f>
        <v>7.3568581164992137E-9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47574656.649999999</v>
      </c>
      <c r="J33" s="11">
        <f t="shared" ref="J33" si="11">+I33/H33</f>
        <v>0.99999999264314188</v>
      </c>
      <c r="K33" s="10">
        <f>+K31</f>
        <v>0.35000000149011612</v>
      </c>
      <c r="L33" s="11">
        <f t="shared" ref="L33" si="12">+K33/H33</f>
        <v>7.3568581164992137E-9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48086784296.550003</v>
      </c>
      <c r="J39" s="9">
        <f>+I39/H39</f>
        <v>0.86557077304563046</v>
      </c>
      <c r="K39" s="8">
        <v>7468215703.4499998</v>
      </c>
      <c r="L39" s="9">
        <f>+K39/H39</f>
        <v>0.13442922695436954</v>
      </c>
      <c r="M39" s="8">
        <v>42178123940.550003</v>
      </c>
      <c r="N39" s="9">
        <f>+M39/H39</f>
        <v>0.75921382306813079</v>
      </c>
      <c r="O39" s="8">
        <v>29488834693.110001</v>
      </c>
      <c r="P39" s="9">
        <f>+O39/H39</f>
        <v>0.53080433251930526</v>
      </c>
      <c r="Q39" s="8">
        <v>29488834693.110001</v>
      </c>
      <c r="R39" s="9">
        <f>+Q39/H39</f>
        <v>0.53080433251930526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271977795.79000002</v>
      </c>
      <c r="J40" s="9">
        <f>+I40/H40</f>
        <v>0.99999999922787819</v>
      </c>
      <c r="K40" s="8">
        <v>0.21</v>
      </c>
      <c r="L40" s="9">
        <f>+K40/H40</f>
        <v>7.7212185365308269E-10</v>
      </c>
      <c r="M40" s="8">
        <v>271977795.79000002</v>
      </c>
      <c r="N40" s="9">
        <f>+M40/H40</f>
        <v>0.99999999922787819</v>
      </c>
      <c r="O40" s="8">
        <v>271977795.79000002</v>
      </c>
      <c r="P40" s="9">
        <f>+O40/H40</f>
        <v>0.99999999922787819</v>
      </c>
      <c r="Q40" s="8">
        <v>271977795.79000002</v>
      </c>
      <c r="R40" s="9">
        <f>+Q40/H40</f>
        <v>0.99999999922787819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48358762092.340004</v>
      </c>
      <c r="J41" s="11">
        <f t="shared" ref="J41" si="16">+I41/$H41</f>
        <v>0.86622568517052889</v>
      </c>
      <c r="K41" s="10">
        <f>+K39+K40</f>
        <v>7468215703.6599998</v>
      </c>
      <c r="L41" s="11">
        <f t="shared" ref="L41" si="17">+K41/$H41</f>
        <v>0.13377431482947116</v>
      </c>
      <c r="M41" s="10">
        <f>+M39+M40</f>
        <v>42450101736.340004</v>
      </c>
      <c r="N41" s="11">
        <f t="shared" ref="N41" si="18">+M41/$H41</f>
        <v>0.76038688484013817</v>
      </c>
      <c r="O41" s="10">
        <f>+O39+O40</f>
        <v>29760812488.900002</v>
      </c>
      <c r="P41" s="11">
        <f t="shared" ref="P41" si="19">+O41/$H41</f>
        <v>0.53309015934286097</v>
      </c>
      <c r="Q41" s="10">
        <f>+Q39+Q40</f>
        <v>29760812488.900002</v>
      </c>
      <c r="R41" s="12">
        <f t="shared" ref="R41" si="20">+Q41/$H41</f>
        <v>0.53309015934286097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68256088791.830009</v>
      </c>
      <c r="J43" s="11">
        <f t="shared" si="7"/>
        <v>0.89567725513499719</v>
      </c>
      <c r="K43" s="10">
        <f>+K26+K41+K33</f>
        <v>7950031661.1700001</v>
      </c>
      <c r="L43" s="11">
        <f t="shared" si="8"/>
        <v>0.10432274486500293</v>
      </c>
      <c r="M43" s="10">
        <f>+M26+M41+M33</f>
        <v>55939042778.330002</v>
      </c>
      <c r="N43" s="11">
        <f t="shared" si="9"/>
        <v>0.73404921344644902</v>
      </c>
      <c r="O43" s="10">
        <f>+O26+O41+O33</f>
        <v>42325339142.449997</v>
      </c>
      <c r="P43" s="11">
        <f t="shared" si="10"/>
        <v>0.55540603419844836</v>
      </c>
      <c r="Q43" s="10">
        <f>+Q26+Q41+Q33</f>
        <v>42325307342.449997</v>
      </c>
      <c r="R43" s="12">
        <f>+Q43/H43</f>
        <v>0.55540561690913082</v>
      </c>
    </row>
    <row r="44" spans="1:18" ht="0" hidden="1" customHeight="1" x14ac:dyDescent="0.2"/>
    <row r="45" spans="1:18" ht="39" customHeight="1" x14ac:dyDescent="0.2">
      <c r="A45" s="48" t="s">
        <v>49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2022-10-04T15:20:49Z</dcterms:modified>
</cp:coreProperties>
</file>