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3. MARZO/"/>
    </mc:Choice>
  </mc:AlternateContent>
  <xr:revisionPtr revIDLastSave="723" documentId="6_{F20996C8-7BC7-49E1-B678-AA94E9180345}" xr6:coauthVersionLast="47" xr6:coauthVersionMax="47" xr10:uidLastSave="{3E7610D3-9446-453D-A931-16A054705C0D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" i="1" l="1"/>
  <c r="O41" i="1"/>
  <c r="M41" i="1"/>
  <c r="K41" i="1"/>
  <c r="I41" i="1"/>
  <c r="H41" i="1"/>
  <c r="E41" i="1"/>
  <c r="H43" i="1"/>
  <c r="R40" i="1"/>
  <c r="P40" i="1"/>
  <c r="N40" i="1"/>
  <c r="L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L33" i="1" l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K43" i="1" s="1"/>
  <c r="I11" i="1"/>
  <c r="I26" i="1" s="1"/>
  <c r="I43" i="1" s="1"/>
  <c r="H11" i="1"/>
  <c r="H26" i="1" s="1"/>
  <c r="R15" i="1"/>
  <c r="R16" i="1" s="1"/>
  <c r="P15" i="1"/>
  <c r="P16" i="1" s="1"/>
  <c r="N15" i="1"/>
  <c r="N16" i="1" s="1"/>
  <c r="L15" i="1"/>
  <c r="L16" i="1" s="1"/>
  <c r="J15" i="1"/>
  <c r="J16" i="1" s="1"/>
  <c r="F43" i="1" l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<sst xmlns="http://schemas.openxmlformats.org/spreadsheetml/2006/main" count="152" uniqueCount="51">
  <si>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</si>
  <si>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</si>
  <si>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</si>
  <si>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</si>
  <si>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</si>
  <si>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</si>
  <si>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</si>
  <si>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</si>
  <si>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</si>
  <si>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</si>
  <si>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</si>
  <si>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</si>
  <si>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</si>
  <si>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</si>
  <si>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</si>
  <si>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</si>
  <si>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</si>
  <si>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</si>
  <si>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</si>
  <si>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</si>
  <si>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</si>
  <si>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</si>
  <si>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</si>
  <si>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</si>
  <si>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</si>
  <si>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</si>
  <si>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</si>
  <si>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</si>
  <si>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</si>
  <si>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</si>
  <si>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</si>
  <si>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</si>
  <si>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</si>
  <si>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</si>
  <si>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</si>
  <si>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</si>
  <si>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</si>
  <si>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</si>
  <si>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</si>
  <si>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</si>
  <si>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</si>
  <si>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</si>
  <si>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</si>
  <si>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</si>
  <si>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</si>
  <si>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</si>
  <si>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</si>
  <si>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</si>
  <si>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</si>
  <si>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Colombia Compra Eficiente 
Ejecución Presupuestal a 31/03/2022
Ejcucion Definitiva</t>
  </si>
  <si>
    <t>Fecha de elaboracion: 01-04-2022
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</si>
</sst>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topLeftCell="A22" zoomScale="90" zoomScaleNormal="90" zoomScaleSheetLayoutView="85" workbookViewId="0">
      <selection activeCell="A46" sqref="A46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2188243586</v>
      </c>
      <c r="N8" s="9">
        <f>+M8/$H8</f>
        <v>0.18873931223046403</v>
      </c>
      <c r="O8" s="8">
        <v>2166610822</v>
      </c>
      <c r="P8" s="9">
        <f>+O8/$H8</f>
        <v>0.18687345368293945</v>
      </c>
      <c r="Q8" s="8">
        <v>2166610822</v>
      </c>
      <c r="R8" s="9">
        <f>+Q8/$H8</f>
        <v>0.18687345368293945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609581100</v>
      </c>
      <c r="N9" s="9">
        <f>+M9/$H9</f>
        <v>0.16440063108498071</v>
      </c>
      <c r="O9" s="8">
        <v>609581100</v>
      </c>
      <c r="P9" s="9">
        <f>+O9/$H9</f>
        <v>0.16440063108498071</v>
      </c>
      <c r="Q9" s="8">
        <v>609581100</v>
      </c>
      <c r="R9" s="9">
        <f>+Q9/$H9</f>
        <v>0.16440063108498071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294828523</v>
      </c>
      <c r="N10" s="9">
        <f>+M10/$H10</f>
        <v>0.26328676817288804</v>
      </c>
      <c r="O10" s="8">
        <v>279308519</v>
      </c>
      <c r="P10" s="9">
        <f>+O10/$H10</f>
        <v>0.24942714681193071</v>
      </c>
      <c r="Q10" s="8">
        <v>279308519</v>
      </c>
      <c r="R10" s="9">
        <f>+Q10/$H10</f>
        <v>0.24942714681193071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3092653209</v>
      </c>
      <c r="N11" s="11">
        <f t="shared" ref="N11" si="3">+M11/$H11</f>
        <v>0.18832722610935532</v>
      </c>
      <c r="O11" s="10">
        <f>SUM(O8:O10)</f>
        <v>3055500441</v>
      </c>
      <c r="P11" s="11">
        <f t="shared" ref="P11" si="4">+O11/$H11</f>
        <v>0.18606480699318584</v>
      </c>
      <c r="Q11" s="10">
        <f>SUM(Q8:Q10)</f>
        <v>3055500441</v>
      </c>
      <c r="R11" s="12">
        <f t="shared" ref="R11" si="5">+Q11/$H11</f>
        <v>0.18606480699318584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3083590691.9499998</v>
      </c>
      <c r="J15" s="9">
        <f>+I15/$H15</f>
        <v>0.82803187216702467</v>
      </c>
      <c r="K15" s="8">
        <v>640409308.04999995</v>
      </c>
      <c r="L15" s="9">
        <f>+K15/$H15</f>
        <v>0.17196812783297527</v>
      </c>
      <c r="M15" s="8">
        <v>2755344338.0999999</v>
      </c>
      <c r="N15" s="9">
        <f>+M15/$H15</f>
        <v>0.7398883829484425</v>
      </c>
      <c r="O15" s="8">
        <v>733759429.17999995</v>
      </c>
      <c r="P15" s="9">
        <f>+O15/$H15</f>
        <v>0.19703529247583243</v>
      </c>
      <c r="Q15" s="8">
        <v>721937055.58000004</v>
      </c>
      <c r="R15" s="9">
        <f>+Q15/$H15</f>
        <v>0.19386064865198713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3083590691.9499998</v>
      </c>
      <c r="J16" s="11">
        <f t="shared" ref="J16:R16" si="6">+J15</f>
        <v>0.82803187216702467</v>
      </c>
      <c r="K16" s="10">
        <f t="shared" si="6"/>
        <v>640409308.04999995</v>
      </c>
      <c r="L16" s="11">
        <f t="shared" si="6"/>
        <v>0.17196812783297527</v>
      </c>
      <c r="M16" s="10">
        <f t="shared" si="6"/>
        <v>2755344338.0999999</v>
      </c>
      <c r="N16" s="11">
        <f t="shared" si="6"/>
        <v>0.7398883829484425</v>
      </c>
      <c r="O16" s="10">
        <f t="shared" si="6"/>
        <v>733759429.17999995</v>
      </c>
      <c r="P16" s="11">
        <f t="shared" si="6"/>
        <v>0.19703529247583243</v>
      </c>
      <c r="Q16" s="10">
        <f t="shared" si="6"/>
        <v>721937055.58000004</v>
      </c>
      <c r="R16" s="11">
        <f t="shared" si="6"/>
        <v>0.19386064865198713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25700742</v>
      </c>
      <c r="N20" s="9">
        <f>+M20/$H20</f>
        <v>0.50393611764705881</v>
      </c>
      <c r="O20" s="8">
        <v>18675289</v>
      </c>
      <c r="P20" s="9">
        <f>+O20/$H20</f>
        <v>0.36618213725490195</v>
      </c>
      <c r="Q20" s="8">
        <v>18675289</v>
      </c>
      <c r="R20" s="9">
        <f>+Q20/$H20</f>
        <v>0.36618213725490195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19556290691.950001</v>
      </c>
      <c r="J26" s="11">
        <f t="shared" ref="J26:J43" si="7">+I26/H26</f>
        <v>0.96186829721888645</v>
      </c>
      <c r="K26" s="10">
        <f>+K11+K16+K20+K24</f>
        <v>775277308.04999995</v>
      </c>
      <c r="L26" s="11">
        <f t="shared" ref="L26:L43" si="8">+K26/H26</f>
        <v>3.8131702781113587E-2</v>
      </c>
      <c r="M26" s="10">
        <f>+M11+M16+M20+M24</f>
        <v>5873698289.1000004</v>
      </c>
      <c r="N26" s="11">
        <f t="shared" ref="N26:N43" si="9">+M26/H26</f>
        <v>0.2888954894723319</v>
      </c>
      <c r="O26" s="10">
        <f>+O11+O16+O20+O24</f>
        <v>3807935159.1799998</v>
      </c>
      <c r="P26" s="11">
        <f t="shared" ref="P26:P43" si="10">+O26/H26</f>
        <v>0.18729176024102026</v>
      </c>
      <c r="Q26" s="10">
        <f>+Q11+Q16+Q20+Q24</f>
        <v>3796112785.5799999</v>
      </c>
      <c r="R26" s="12">
        <f>+Q26/H26</f>
        <v>0.18671028154739466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0</v>
      </c>
      <c r="J31" s="9">
        <f>+I31/$H31</f>
        <v>0</v>
      </c>
      <c r="K31" s="8">
        <v>47574657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0</v>
      </c>
      <c r="J33" s="11">
        <f t="shared" ref="J33" si="11">+I33/H33</f>
        <v>0</v>
      </c>
      <c r="K33" s="10">
        <f>+K31</f>
        <v>47574657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39337484036.610001</v>
      </c>
      <c r="J39" s="9">
        <f>+I39/H39</f>
        <v>0.7080817934769148</v>
      </c>
      <c r="K39" s="8">
        <v>16217515963.389999</v>
      </c>
      <c r="L39" s="9">
        <f>+K39/H39</f>
        <v>0.2919182065230852</v>
      </c>
      <c r="M39" s="8">
        <v>39016484036.610001</v>
      </c>
      <c r="N39" s="9">
        <f>+M39/H39</f>
        <v>0.70230373569633697</v>
      </c>
      <c r="O39" s="8">
        <v>11324580328.76</v>
      </c>
      <c r="P39" s="9">
        <f>+O39/H39</f>
        <v>0.20384448436252364</v>
      </c>
      <c r="Q39" s="8">
        <v>11324580328.76</v>
      </c>
      <c r="R39" s="9">
        <f>+Q39/H39</f>
        <v>0.20384448436252364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0</v>
      </c>
      <c r="J40" s="9">
        <f>+I40/H40</f>
        <v>0</v>
      </c>
      <c r="K40" s="8">
        <v>271977796</v>
      </c>
      <c r="L40" s="9">
        <f>+K40/H40</f>
        <v>1</v>
      </c>
      <c r="M40" s="8">
        <v>0</v>
      </c>
      <c r="N40" s="9">
        <f>+M40/H40</f>
        <v>0</v>
      </c>
      <c r="O40" s="8">
        <v>0</v>
      </c>
      <c r="P40" s="9">
        <f>+O40/H40</f>
        <v>0</v>
      </c>
      <c r="Q40" s="8">
        <v>0</v>
      </c>
      <c r="R40" s="9">
        <f>+Q40/H40</f>
        <v>0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39337484036.610001</v>
      </c>
      <c r="J41" s="11">
        <f t="shared" ref="J41" si="16">+I41/$H41</f>
        <v>0.70463216153944352</v>
      </c>
      <c r="K41" s="10">
        <f>+K39+K40</f>
        <v>16489493759.389999</v>
      </c>
      <c r="L41" s="11">
        <f t="shared" ref="L41" si="17">+K41/$H41</f>
        <v>0.29536783846055642</v>
      </c>
      <c r="M41" s="10">
        <f>+M39+M40</f>
        <v>39016484036.610001</v>
      </c>
      <c r="N41" s="11">
        <f t="shared" ref="N41" si="18">+M41/$H41</f>
        <v>0.69888225329305809</v>
      </c>
      <c r="O41" s="10">
        <f>+O39+O40</f>
        <v>11324580328.76</v>
      </c>
      <c r="P41" s="11">
        <f t="shared" ref="P41" si="19">+O41/$H41</f>
        <v>0.20285139507536454</v>
      </c>
      <c r="Q41" s="10">
        <f>+Q39+Q40</f>
        <v>11324580328.76</v>
      </c>
      <c r="R41" s="12">
        <f t="shared" ref="R41" si="20">+Q41/$H41</f>
        <v>0.20285139507536454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58893774728.559998</v>
      </c>
      <c r="J43" s="11">
        <f t="shared" si="7"/>
        <v>0.77282210901790538</v>
      </c>
      <c r="K43" s="10">
        <f>+K26+K41+K33</f>
        <v>17312345724.439999</v>
      </c>
      <c r="L43" s="11">
        <f t="shared" si="8"/>
        <v>0.22717789098209454</v>
      </c>
      <c r="M43" s="10">
        <f>+M26+M41+M33</f>
        <v>44890182325.709999</v>
      </c>
      <c r="N43" s="11">
        <f t="shared" si="9"/>
        <v>0.58906269022572733</v>
      </c>
      <c r="O43" s="10">
        <f>+O26+O41+O33</f>
        <v>15132515487.940001</v>
      </c>
      <c r="P43" s="11">
        <f t="shared" si="10"/>
        <v>0.19857349249622219</v>
      </c>
      <c r="Q43" s="10">
        <f>+Q26+Q41+Q33</f>
        <v>15120693114.34</v>
      </c>
      <c r="R43" s="12">
        <f>+Q43/H43</f>
        <v>0.19841835569710786</v>
      </c>
    </row>
    <row r="44" spans="1:18" ht="0" hidden="1" customHeight="1" x14ac:dyDescent="0.2"/>
    <row r="45" spans="1:18" ht="39" customHeight="1" x14ac:dyDescent="0.2">
      <c r="A45" s="48" t="s">
        <v>50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2022-04-05T15:46:54Z</dcterms:modified>
</cp:coreProperties>
</file>