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4. ABRIL/"/>
    </mc:Choice>
  </mc:AlternateContent>
  <xr:revisionPtr revIDLastSave="182" documentId="6_{F20996C8-7BC7-49E1-B678-AA94E9180345}" xr6:coauthVersionLast="46" xr6:coauthVersionMax="46" xr10:uidLastSave="{3A64870F-4A70-4FD9-97F4-CBBAE5C3D54F}"/>
  <bookViews>
    <workbookView xWindow="-120" yWindow="-120" windowWidth="242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H28" i="1" l="1"/>
  <c r="J28" i="1"/>
  <c r="E28" i="1"/>
  <c r="F28" i="1"/>
  <c r="N28" i="1"/>
  <c r="L28" i="1"/>
  <c r="O26" i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<sst xmlns="http://schemas.openxmlformats.org/spreadsheetml/2006/main" count="115" uniqueCount="46">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</sst>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4" t="s">
        <v>0</v>
      </c>
      <c r="B5" s="4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4" t="s">
        <v>1</v>
      </c>
      <c r="B6" s="44"/>
      <c r="C6" s="4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11299053000</v>
      </c>
      <c r="F8" s="8">
        <v>11299053000</v>
      </c>
      <c r="G8" s="9">
        <f>+F8/E8</f>
        <v>1</v>
      </c>
      <c r="H8" s="8">
        <v>0</v>
      </c>
      <c r="I8" s="9">
        <f>+H8/$E8</f>
        <v>0</v>
      </c>
      <c r="J8" s="8">
        <v>2534127019</v>
      </c>
      <c r="K8" s="9">
        <f>+J8/$E8</f>
        <v>0.22427782390258724</v>
      </c>
      <c r="L8" s="8">
        <v>2534127019</v>
      </c>
      <c r="M8" s="9">
        <f>+L8/$E8</f>
        <v>0.22427782390258724</v>
      </c>
      <c r="N8" s="8">
        <v>2534127019</v>
      </c>
      <c r="O8" s="9">
        <f>+N8/$E8</f>
        <v>0.22427782390258724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3613581000</v>
      </c>
      <c r="F9" s="8">
        <v>1381737000</v>
      </c>
      <c r="G9" s="9">
        <f>+F9/E9</f>
        <v>0.38237332994611162</v>
      </c>
      <c r="H9" s="8">
        <v>2231844000</v>
      </c>
      <c r="I9" s="9">
        <f>+H9/$E9</f>
        <v>0.61762667005388838</v>
      </c>
      <c r="J9" s="8">
        <v>1003257791</v>
      </c>
      <c r="K9" s="9">
        <f>+J9/$E9</f>
        <v>0.27763534040056109</v>
      </c>
      <c r="L9" s="8">
        <v>1003257791</v>
      </c>
      <c r="M9" s="9">
        <f>+L9/$E9</f>
        <v>0.27763534040056109</v>
      </c>
      <c r="N9" s="8">
        <v>1003257791</v>
      </c>
      <c r="O9" s="9">
        <f>+N9/$E9</f>
        <v>0.27763534040056109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1091315000</v>
      </c>
      <c r="F10" s="8">
        <v>518018000</v>
      </c>
      <c r="G10" s="9">
        <f>+F10/E10</f>
        <v>0.47467321534112517</v>
      </c>
      <c r="H10" s="8">
        <v>573297000</v>
      </c>
      <c r="I10" s="9">
        <f>+H10/$E10</f>
        <v>0.52532678465887483</v>
      </c>
      <c r="J10" s="8">
        <v>119453041</v>
      </c>
      <c r="K10" s="9">
        <f>+J10/$E10</f>
        <v>0.10945789345880887</v>
      </c>
      <c r="L10" s="8">
        <v>119453041</v>
      </c>
      <c r="M10" s="9">
        <f>+L10/$E10</f>
        <v>0.10945789345880887</v>
      </c>
      <c r="N10" s="8">
        <v>119453041</v>
      </c>
      <c r="O10" s="9">
        <f>+N10/$E10</f>
        <v>0.10945789345880887</v>
      </c>
    </row>
    <row r="11" spans="1:15" x14ac:dyDescent="0.2">
      <c r="A11" s="45" t="s">
        <v>18</v>
      </c>
      <c r="B11" s="45"/>
      <c r="C11" s="45"/>
      <c r="D11" s="45"/>
      <c r="E11" s="10">
        <f>SUM(E8:E10)</f>
        <v>16003949000</v>
      </c>
      <c r="F11" s="10">
        <f>SUM(F8:F10)</f>
        <v>13198808000</v>
      </c>
      <c r="G11" s="11">
        <f t="shared" ref="G11" si="0">+F11/$E11</f>
        <v>0.8247219483141317</v>
      </c>
      <c r="H11" s="10">
        <f>SUM(H8:H10)</f>
        <v>2805141000</v>
      </c>
      <c r="I11" s="11">
        <f t="shared" ref="I11" si="1">+H11/$E11</f>
        <v>0.17527805168586827</v>
      </c>
      <c r="J11" s="10">
        <f>SUM(J8:J10)</f>
        <v>3656837851</v>
      </c>
      <c r="K11" s="11">
        <f t="shared" ref="K11" si="2">+J11/$E11</f>
        <v>0.22849597002589797</v>
      </c>
      <c r="L11" s="10">
        <f>SUM(L8:L10)</f>
        <v>3656837851</v>
      </c>
      <c r="M11" s="11">
        <f t="shared" ref="M11" si="3">+L11/$E11</f>
        <v>0.22849597002589797</v>
      </c>
      <c r="N11" s="10">
        <f>SUM(N8:N10)</f>
        <v>3656837851</v>
      </c>
      <c r="O11" s="12">
        <f t="shared" ref="O11" si="4">+N11/$E11</f>
        <v>0.22849597002589797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2" t="s">
        <v>19</v>
      </c>
      <c r="B13" s="42"/>
      <c r="C13" s="42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50000000</v>
      </c>
      <c r="F15" s="8">
        <v>5000000</v>
      </c>
      <c r="G15" s="9">
        <f>+F15/$E15</f>
        <v>0.1</v>
      </c>
      <c r="H15" s="8">
        <v>45000000</v>
      </c>
      <c r="I15" s="9">
        <f>+H15/$E15</f>
        <v>0.9</v>
      </c>
      <c r="J15" s="8">
        <v>1700000</v>
      </c>
      <c r="K15" s="9">
        <f>+J15/$E15</f>
        <v>3.4000000000000002E-2</v>
      </c>
      <c r="L15" s="8">
        <v>1700000</v>
      </c>
      <c r="M15" s="9">
        <f>+L15/$E15</f>
        <v>3.4000000000000002E-2</v>
      </c>
      <c r="N15" s="8">
        <v>1700000</v>
      </c>
      <c r="O15" s="9">
        <f>+N15/$E15</f>
        <v>3.4000000000000002E-2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3674000000</v>
      </c>
      <c r="F16" s="8">
        <v>3080409085.6999998</v>
      </c>
      <c r="G16" s="9">
        <f>+F16/$E16</f>
        <v>0.83843469942841586</v>
      </c>
      <c r="H16" s="8">
        <v>593590914.29999995</v>
      </c>
      <c r="I16" s="9">
        <f>+H16/$E16</f>
        <v>0.16156530057158408</v>
      </c>
      <c r="J16" s="8">
        <v>2829793660.8400002</v>
      </c>
      <c r="K16" s="9">
        <f>+J16/$E16</f>
        <v>0.77022146457267293</v>
      </c>
      <c r="L16" s="8">
        <v>906906500.62</v>
      </c>
      <c r="M16" s="9">
        <f>+L16/$E16</f>
        <v>0.24684444763745236</v>
      </c>
      <c r="N16" s="8">
        <v>906906500.62</v>
      </c>
      <c r="O16" s="9">
        <f>+N16/$E16</f>
        <v>0.24684444763745236</v>
      </c>
    </row>
    <row r="17" spans="1:15" x14ac:dyDescent="0.2">
      <c r="A17" s="45" t="s">
        <v>20</v>
      </c>
      <c r="B17" s="45"/>
      <c r="C17" s="45"/>
      <c r="D17" s="45"/>
      <c r="E17" s="10">
        <f>+E15+E16</f>
        <v>3724000000</v>
      </c>
      <c r="F17" s="10">
        <f>+F15+F16</f>
        <v>3085409085.6999998</v>
      </c>
      <c r="G17" s="11">
        <f>+F17/$E17</f>
        <v>0.82852016264769057</v>
      </c>
      <c r="H17" s="10">
        <f>+H15+H16</f>
        <v>638590914.29999995</v>
      </c>
      <c r="I17" s="11">
        <f t="shared" ref="I17" si="5">+H17/$E17</f>
        <v>0.17147983735230934</v>
      </c>
      <c r="J17" s="10">
        <f>+J15+J16</f>
        <v>2831493660.8400002</v>
      </c>
      <c r="K17" s="11">
        <f>+J17/$E17</f>
        <v>0.76033664361976372</v>
      </c>
      <c r="L17" s="10">
        <f>+L15+L16</f>
        <v>908606500.62</v>
      </c>
      <c r="M17" s="11">
        <f t="shared" ref="M17" si="6">+L17/$E17</f>
        <v>0.24398670800751879</v>
      </c>
      <c r="N17" s="10">
        <f>+N15+N16</f>
        <v>908606500.62</v>
      </c>
      <c r="O17" s="12">
        <f t="shared" ref="O17" si="7">+N17/$E17</f>
        <v>0.24398670800751879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2" t="s">
        <v>21</v>
      </c>
      <c r="B19" s="42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3926167</v>
      </c>
      <c r="K21" s="9">
        <f>+J21/$E21</f>
        <v>7.8523339999999997E-2</v>
      </c>
      <c r="L21" s="8">
        <v>3926167</v>
      </c>
      <c r="M21" s="9">
        <f>+L21/$E21</f>
        <v>7.8523339999999997E-2</v>
      </c>
      <c r="N21" s="8">
        <v>3926167</v>
      </c>
      <c r="O21" s="9">
        <f>+N21/$E21</f>
        <v>7.8523339999999997E-2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5" t="s">
        <v>22</v>
      </c>
      <c r="B28" s="45"/>
      <c r="C28" s="45"/>
      <c r="D28" s="45"/>
      <c r="E28" s="10">
        <f>+E11+E17+E22+E21+E26</f>
        <v>19873389000</v>
      </c>
      <c r="F28" s="10">
        <f>+F11+F17+F22+F21+F26</f>
        <v>16334217085.700001</v>
      </c>
      <c r="G28" s="11">
        <f t="shared" ref="G28:G35" si="8">+F28/E28</f>
        <v>0.8219140220975899</v>
      </c>
      <c r="H28" s="10">
        <f>+H11+H17+H22+H21+H26</f>
        <v>3539171914.3000002</v>
      </c>
      <c r="I28" s="11">
        <f t="shared" ref="I28:I35" si="9">+H28/E28</f>
        <v>0.17808597790241013</v>
      </c>
      <c r="J28" s="10">
        <f>+J11+J17+J22+J21+J26</f>
        <v>6492257678.8400002</v>
      </c>
      <c r="K28" s="11">
        <f t="shared" ref="K28:K35" si="10">+J28/E28</f>
        <v>0.3266809540556973</v>
      </c>
      <c r="L28" s="10">
        <f>+L11+L17+L22+L21+L26</f>
        <v>4569370518.6199999</v>
      </c>
      <c r="M28" s="11">
        <f t="shared" ref="M28:M35" si="11">+L28/E28</f>
        <v>0.22992407176350244</v>
      </c>
      <c r="N28" s="10">
        <f>+N11+N17+N22+N21+N26</f>
        <v>4569370518.6199999</v>
      </c>
      <c r="O28" s="12">
        <f>+N28/E28</f>
        <v>0.22992407176350244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24375800563.549999</v>
      </c>
      <c r="G32" s="9">
        <f>+F32/E32</f>
        <v>0.78438897154761533</v>
      </c>
      <c r="H32" s="8">
        <v>6700363747.4499998</v>
      </c>
      <c r="I32" s="9">
        <f>+H32/E32</f>
        <v>0.21561102845238458</v>
      </c>
      <c r="J32" s="8">
        <v>24206687567.549999</v>
      </c>
      <c r="K32" s="9">
        <f>+J32/E32</f>
        <v>0.77894708385814471</v>
      </c>
      <c r="L32" s="8">
        <v>8348779179.4799995</v>
      </c>
      <c r="M32" s="9">
        <f>+L32/E32</f>
        <v>0.26865539440222325</v>
      </c>
      <c r="N32" s="8">
        <v>8344779179.4799995</v>
      </c>
      <c r="O32" s="9">
        <f>+N32/E32</f>
        <v>0.26852667838824001</v>
      </c>
    </row>
    <row r="33" spans="1:15" x14ac:dyDescent="0.2">
      <c r="A33" s="45" t="s">
        <v>26</v>
      </c>
      <c r="B33" s="45"/>
      <c r="C33" s="45"/>
      <c r="D33" s="45"/>
      <c r="E33" s="10">
        <f>SUM(E32:E32)</f>
        <v>31076164311</v>
      </c>
      <c r="F33" s="10">
        <f>SUM(F32:F32)</f>
        <v>24375800563.549999</v>
      </c>
      <c r="G33" s="11">
        <f t="shared" ref="G33" si="12">+F33/$E33</f>
        <v>0.78438897154761533</v>
      </c>
      <c r="H33" s="10">
        <f>SUM(H32:H32)</f>
        <v>6700363747.4499998</v>
      </c>
      <c r="I33" s="11">
        <f t="shared" ref="I33" si="13">+H33/$E33</f>
        <v>0.21561102845238458</v>
      </c>
      <c r="J33" s="10">
        <f>SUM(J32:J32)</f>
        <v>24206687567.549999</v>
      </c>
      <c r="K33" s="11">
        <f t="shared" ref="K33" si="14">+J33/$E33</f>
        <v>0.77894708385814471</v>
      </c>
      <c r="L33" s="10">
        <f>SUM(L32:L32)</f>
        <v>8348779179.4799995</v>
      </c>
      <c r="M33" s="11">
        <f t="shared" ref="M33" si="15">+L33/$E33</f>
        <v>0.26865539440222325</v>
      </c>
      <c r="N33" s="10">
        <f>SUM(N32:N32)</f>
        <v>8344779179.4799995</v>
      </c>
      <c r="O33" s="12">
        <f t="shared" ref="O33" si="16">+N33/$E33</f>
        <v>0.26852667838824001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5" t="s">
        <v>27</v>
      </c>
      <c r="B35" s="45"/>
      <c r="C35" s="45"/>
      <c r="D35" s="45"/>
      <c r="E35" s="10">
        <f>+E28+E33</f>
        <v>50949553311</v>
      </c>
      <c r="F35" s="10">
        <f>+F28+F33</f>
        <v>40710017649.25</v>
      </c>
      <c r="G35" s="11">
        <f t="shared" si="8"/>
        <v>0.79902599735767876</v>
      </c>
      <c r="H35" s="10">
        <f>+H28+H33</f>
        <v>10239535661.75</v>
      </c>
      <c r="I35" s="11">
        <f t="shared" si="9"/>
        <v>0.20097400264232121</v>
      </c>
      <c r="J35" s="10">
        <f>+J28+J33</f>
        <v>30698945246.389999</v>
      </c>
      <c r="K35" s="11">
        <f t="shared" si="10"/>
        <v>0.60253610191636564</v>
      </c>
      <c r="L35" s="10">
        <f>+L28+L33</f>
        <v>12918149698.099998</v>
      </c>
      <c r="M35" s="11">
        <f t="shared" si="11"/>
        <v>0.25354784995359264</v>
      </c>
      <c r="N35" s="10">
        <f>+N28+N33</f>
        <v>12914149698.099998</v>
      </c>
      <c r="O35" s="12">
        <f>+N35/E35</f>
        <v>0.25346934092377676</v>
      </c>
    </row>
    <row r="36" spans="1:15" ht="0" hidden="1" customHeight="1" x14ac:dyDescent="0.2"/>
    <row r="38" spans="1:15" x14ac:dyDescent="0.2">
      <c r="N38" s="35"/>
    </row>
  </sheetData>
  <mergeCells count="11">
    <mergeCell ref="A17:D17"/>
    <mergeCell ref="A19:B19"/>
    <mergeCell ref="A28:D28"/>
    <mergeCell ref="A33:D33"/>
    <mergeCell ref="A35:D35"/>
    <mergeCell ref="A13:C13"/>
    <mergeCell ref="A1:M3"/>
    <mergeCell ref="N1:O3"/>
    <mergeCell ref="A5:B5"/>
    <mergeCell ref="A6:C6"/>
    <mergeCell ref="A11:D11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</cp:lastModifiedBy>
  <cp:lastPrinted>2019-01-22T16:06:17Z</cp:lastPrinted>
  <dcterms:created xsi:type="dcterms:W3CDTF">2018-03-01T16:09:21Z</dcterms:created>
  <dcterms:modified xsi:type="dcterms:W3CDTF">2021-05-04T15:07:37Z</dcterms:modified>
</cp:coreProperties>
</file>