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9\7. EJECUCIONES\11. NOVIEMBRE\"/>
    </mc:Choice>
  </mc:AlternateContent>
  <xr:revisionPtr revIDLastSave="66" documentId="13_ncr:1_{78F61199-C2D4-46D1-9FBA-D9BDD335B3AC}" xr6:coauthVersionLast="45" xr6:coauthVersionMax="45" xr10:uidLastSave="{ECF4A6F3-13CA-497C-BEC2-1354161A26A4}"/>
  <bookViews>
    <workbookView xWindow="-120" yWindow="-120" windowWidth="24240" windowHeight="13140" xr2:uid="{00000000-000D-0000-FFFF-FFFF00000000}"/>
  </bookViews>
  <sheets>
    <sheet name="CC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" i="1" l="1"/>
  <c r="L17" i="1"/>
  <c r="J17" i="1"/>
  <c r="H17" i="1"/>
  <c r="F17" i="1"/>
  <c r="E17" i="1"/>
  <c r="I15" i="1"/>
  <c r="G15" i="1"/>
  <c r="O24" i="1" l="1"/>
  <c r="M24" i="1"/>
  <c r="K24" i="1"/>
  <c r="I24" i="1"/>
  <c r="G24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1" i="1"/>
  <c r="O30" i="1"/>
  <c r="M31" i="1"/>
  <c r="M30" i="1"/>
  <c r="K31" i="1"/>
  <c r="K30" i="1"/>
  <c r="I31" i="1"/>
  <c r="I30" i="1"/>
  <c r="G31" i="1"/>
  <c r="G30" i="1"/>
  <c r="N11" i="1" l="1"/>
  <c r="N26" i="1" s="1"/>
  <c r="L11" i="1"/>
  <c r="L26" i="1" s="1"/>
  <c r="J11" i="1"/>
  <c r="J26" i="1" s="1"/>
  <c r="H11" i="1"/>
  <c r="H26" i="1" s="1"/>
  <c r="F11" i="1"/>
  <c r="F26" i="1" s="1"/>
  <c r="E11" i="1"/>
  <c r="E26" i="1" s="1"/>
  <c r="K17" i="1" l="1"/>
  <c r="O17" i="1"/>
  <c r="M17" i="1"/>
  <c r="I17" i="1"/>
  <c r="G17" i="1"/>
  <c r="O11" i="1"/>
  <c r="M11" i="1"/>
  <c r="K11" i="1"/>
  <c r="I11" i="1"/>
  <c r="G11" i="1"/>
  <c r="N32" i="1" l="1"/>
  <c r="L32" i="1"/>
  <c r="J32" i="1"/>
  <c r="H32" i="1"/>
  <c r="F32" i="1"/>
  <c r="E32" i="1"/>
  <c r="O32" i="1" l="1"/>
  <c r="G32" i="1"/>
  <c r="M32" i="1"/>
  <c r="K32" i="1"/>
  <c r="I32" i="1"/>
  <c r="E34" i="1"/>
  <c r="M26" i="1" l="1"/>
  <c r="L34" i="1"/>
  <c r="I26" i="1"/>
  <c r="H34" i="1"/>
  <c r="K26" i="1"/>
  <c r="J34" i="1"/>
  <c r="G26" i="1"/>
  <c r="F34" i="1"/>
  <c r="O26" i="1"/>
  <c r="N34" i="1"/>
  <c r="O34" i="1" s="1"/>
  <c r="K34" i="1" l="1"/>
  <c r="M34" i="1"/>
  <c r="I34" i="1"/>
  <c r="G34" i="1"/>
</calcChain>
</file>

<file path=xl/sharedStrings.xml><?xml version="1.0" encoding="utf-8"?>
<sst xmlns="http://schemas.openxmlformats.org/spreadsheetml/2006/main" count="116" uniqueCount="45">
  <si>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</si>
  <si>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</si>
  <si>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</si>
  <si>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</si>
  <si>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</si>
  <si>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</si>
  <si>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</si>
  <si>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</si>
  <si>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</si>
  <si>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</si>
  <si>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</si>
  <si>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</si>
  <si>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</si>
  <si>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</si>
  <si>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</si>
  <si>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</si>
  <si>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</si>
  <si>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</si>
  <si>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</si>
  <si>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</si>
  <si>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</si>
  <si>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</si>
  <si>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</si>
  <si>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</si>
  <si>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</si>
  <si>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</si>
  <si>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</si>
  <si>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</si>
  <si>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14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</si>
  <si>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</si>
  <si>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</si>
  <si>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</si>
  <si>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</si>
  <si>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</si>
  <si>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</si>
  <si>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</si>
  <si>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</si>
  <si>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</si>
  <si>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</si>
  <si>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</si>
  <si>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</si>
  <si>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</si>
  <si>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</si>
  <si>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</si>
  <si>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Colombia Compra Eficiente 
Ejecución Presupuestal a 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</si>
</sst>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&quot;$&quot;\ 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2" applyNumberFormat="1" applyFont="1" applyFill="1" applyBorder="1"/>
    <xf numFmtId="9" fontId="3" fillId="0" borderId="0" xfId="1" applyNumberFormat="1" applyFont="1" applyFill="1" applyBorder="1" applyAlignment="1">
      <alignment horizont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342340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zoomScaleNormal="100" zoomScaleSheetLayoutView="85" workbookViewId="0">
      <selection activeCell="I8" sqref="I8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13.28515625" style="34" bestFit="1" customWidth="1"/>
    <col min="12" max="12" width="17.28515625" style="1" bestFit="1" customWidth="1"/>
    <col min="13" max="13" width="11.28515625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7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29</v>
      </c>
      <c r="B8" s="6" t="s">
        <v>17</v>
      </c>
      <c r="C8" s="6">
        <v>10</v>
      </c>
      <c r="D8" s="7" t="s">
        <v>32</v>
      </c>
      <c r="E8" s="8">
        <v>3680090188</v>
      </c>
      <c r="F8" s="8">
        <v>3680090188</v>
      </c>
      <c r="G8" s="9">
        <f>+F8/E8</f>
        <v>1</v>
      </c>
      <c r="H8" s="8">
        <v>0</v>
      </c>
      <c r="I8" s="9">
        <f>+H8/$E8</f>
        <v>0</v>
      </c>
      <c r="J8" s="8">
        <v>2928276152</v>
      </c>
      <c r="K8" s="9">
        <f>+J8/$E8</f>
        <v>0.79570771432409249</v>
      </c>
      <c r="L8" s="8">
        <v>2928276152</v>
      </c>
      <c r="M8" s="9">
        <f>+L8/$E8</f>
        <v>0.79570771432409249</v>
      </c>
      <c r="N8" s="8">
        <v>2928261755</v>
      </c>
      <c r="O8" s="9">
        <f>+N8/$E8</f>
        <v>0.79570380219170866</v>
      </c>
    </row>
    <row r="9" spans="1:15" ht="24" x14ac:dyDescent="0.2">
      <c r="A9" s="7" t="s">
        <v>30</v>
      </c>
      <c r="B9" s="6" t="s">
        <v>17</v>
      </c>
      <c r="C9" s="6">
        <v>10</v>
      </c>
      <c r="D9" s="7" t="s">
        <v>33</v>
      </c>
      <c r="E9" s="8">
        <v>1291000000</v>
      </c>
      <c r="F9" s="8">
        <v>1291000000</v>
      </c>
      <c r="G9" s="9">
        <f>+F9/E9</f>
        <v>1</v>
      </c>
      <c r="H9" s="8">
        <v>0</v>
      </c>
      <c r="I9" s="9">
        <f>+H9/$E9</f>
        <v>0</v>
      </c>
      <c r="J9" s="8">
        <v>1086553598</v>
      </c>
      <c r="K9" s="9">
        <f>+J9/$E9</f>
        <v>0.84163717893106116</v>
      </c>
      <c r="L9" s="8">
        <v>1086553598</v>
      </c>
      <c r="M9" s="9">
        <f>+L9/$E9</f>
        <v>0.84163717893106116</v>
      </c>
      <c r="N9" s="8">
        <v>1086553598</v>
      </c>
      <c r="O9" s="9">
        <f>+N9/$E9</f>
        <v>0.84163717893106116</v>
      </c>
    </row>
    <row r="10" spans="1:15" ht="36" x14ac:dyDescent="0.2">
      <c r="A10" s="7" t="s">
        <v>31</v>
      </c>
      <c r="B10" s="6" t="s">
        <v>17</v>
      </c>
      <c r="C10" s="6">
        <v>10</v>
      </c>
      <c r="D10" s="7" t="s">
        <v>34</v>
      </c>
      <c r="E10" s="8">
        <v>652909812</v>
      </c>
      <c r="F10" s="8">
        <v>652909812</v>
      </c>
      <c r="G10" s="9">
        <f>+F10/E10</f>
        <v>1</v>
      </c>
      <c r="H10" s="8">
        <v>0</v>
      </c>
      <c r="I10" s="9">
        <f>+H10/$E10</f>
        <v>0</v>
      </c>
      <c r="J10" s="8">
        <v>514882805</v>
      </c>
      <c r="K10" s="9">
        <f>+J10/$E10</f>
        <v>0.78859713169695789</v>
      </c>
      <c r="L10" s="8">
        <v>514882805</v>
      </c>
      <c r="M10" s="9">
        <f>+L10/$E10</f>
        <v>0.78859713169695789</v>
      </c>
      <c r="N10" s="8">
        <v>514882805</v>
      </c>
      <c r="O10" s="9">
        <f>+N10/$E10</f>
        <v>0.78859713169695789</v>
      </c>
    </row>
    <row r="11" spans="1:15" x14ac:dyDescent="0.2">
      <c r="A11" s="46" t="s">
        <v>18</v>
      </c>
      <c r="B11" s="46"/>
      <c r="C11" s="46"/>
      <c r="D11" s="46"/>
      <c r="E11" s="10">
        <f>SUM(E8:E10)</f>
        <v>5624000000</v>
      </c>
      <c r="F11" s="10">
        <f>SUM(F8:F10)</f>
        <v>5624000000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4529712555</v>
      </c>
      <c r="K11" s="11">
        <f t="shared" ref="K11" si="2">+J11/$E11</f>
        <v>0.80542541874110951</v>
      </c>
      <c r="L11" s="10">
        <f>SUM(L8:L10)</f>
        <v>4529712555</v>
      </c>
      <c r="M11" s="11">
        <f t="shared" ref="M11" si="3">+L11/$E11</f>
        <v>0.80542541874110951</v>
      </c>
      <c r="N11" s="10">
        <f>SUM(N8:N10)</f>
        <v>4529698158</v>
      </c>
      <c r="O11" s="12">
        <f t="shared" ref="O11" si="4">+N11/$E11</f>
        <v>0.80542285881934561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3" t="s">
        <v>19</v>
      </c>
      <c r="B13" s="43"/>
      <c r="C13" s="43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155000000</v>
      </c>
      <c r="F15" s="8">
        <v>73243705</v>
      </c>
      <c r="G15" s="9">
        <f>+F15/$E15</f>
        <v>0.47254003225806451</v>
      </c>
      <c r="H15" s="8">
        <v>81756295</v>
      </c>
      <c r="I15" s="9">
        <f>+H15/$E15</f>
        <v>0.52745996774193549</v>
      </c>
      <c r="J15" s="8">
        <v>73043705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</row>
    <row r="16" spans="1:15" ht="24" x14ac:dyDescent="0.2">
      <c r="A16" s="5" t="s">
        <v>35</v>
      </c>
      <c r="B16" s="6" t="s">
        <v>17</v>
      </c>
      <c r="C16" s="6">
        <v>10</v>
      </c>
      <c r="D16" s="7" t="s">
        <v>36</v>
      </c>
      <c r="E16" s="8">
        <v>3569000000</v>
      </c>
      <c r="F16" s="8">
        <v>3415948009.23</v>
      </c>
      <c r="G16" s="9">
        <f>+F16/$E16</f>
        <v>0.95711628165592599</v>
      </c>
      <c r="H16" s="8">
        <v>153051990.77000001</v>
      </c>
      <c r="I16" s="9">
        <f>+H16/$E16</f>
        <v>4.2883718344073972E-2</v>
      </c>
      <c r="J16" s="8">
        <v>3334328635.6700001</v>
      </c>
      <c r="K16" s="9">
        <f>+J16/$E16</f>
        <v>0.93424730615578599</v>
      </c>
      <c r="L16" s="8">
        <v>2374042828.0100002</v>
      </c>
      <c r="M16" s="9">
        <f>+L16/$E16</f>
        <v>0.66518431717848148</v>
      </c>
      <c r="N16" s="8">
        <v>2371242773.02</v>
      </c>
      <c r="O16" s="9">
        <f>+N16/$E16</f>
        <v>0.66439976828803582</v>
      </c>
    </row>
    <row r="17" spans="1:15" x14ac:dyDescent="0.2">
      <c r="A17" s="46" t="s">
        <v>20</v>
      </c>
      <c r="B17" s="46"/>
      <c r="C17" s="46"/>
      <c r="D17" s="46"/>
      <c r="E17" s="10">
        <f>SUM(E15:E16)</f>
        <v>3724000000</v>
      </c>
      <c r="F17" s="10">
        <f>SUM(F15:F16)</f>
        <v>3489191714.23</v>
      </c>
      <c r="G17" s="11">
        <f>+F17/$E17</f>
        <v>0.93694729168367352</v>
      </c>
      <c r="H17" s="10">
        <f>SUM(H15:H16)</f>
        <v>234808285.77000001</v>
      </c>
      <c r="I17" s="11">
        <f t="shared" ref="I17" si="5">+H17/$E17</f>
        <v>6.3052708316326533E-2</v>
      </c>
      <c r="J17" s="10">
        <f>SUM(J15:J16)</f>
        <v>3407372340.6700001</v>
      </c>
      <c r="K17" s="11">
        <f>+J17/$E17</f>
        <v>0.91497646097475838</v>
      </c>
      <c r="L17" s="10">
        <f>SUM(L15:L16)</f>
        <v>2374042828.0100002</v>
      </c>
      <c r="M17" s="11">
        <f t="shared" ref="M17" si="6">+L17/$E17</f>
        <v>0.63749807411654147</v>
      </c>
      <c r="N17" s="10">
        <f>SUM(N15:N16)</f>
        <v>2371242773.02</v>
      </c>
      <c r="O17" s="12">
        <f t="shared" ref="O17" si="7">+N17/$E17</f>
        <v>0.63674617965091296</v>
      </c>
    </row>
    <row r="18" spans="1:15" ht="17.25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3" t="s">
        <v>21</v>
      </c>
      <c r="B19" s="43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38</v>
      </c>
      <c r="B21" s="6" t="s">
        <v>17</v>
      </c>
      <c r="C21" s="6">
        <v>10</v>
      </c>
      <c r="D21" s="7" t="s">
        <v>37</v>
      </c>
      <c r="E21" s="8">
        <v>13000000</v>
      </c>
      <c r="F21" s="8">
        <v>13000000</v>
      </c>
      <c r="G21" s="9">
        <f>+F21/$E21</f>
        <v>1</v>
      </c>
      <c r="H21" s="8">
        <v>0</v>
      </c>
      <c r="I21" s="9">
        <f>+H21/$E21</f>
        <v>0</v>
      </c>
      <c r="J21" s="8">
        <v>10889662.5</v>
      </c>
      <c r="K21" s="9">
        <f>+J21/$E21</f>
        <v>0.83766634615384616</v>
      </c>
      <c r="L21" s="8">
        <v>10889662.5</v>
      </c>
      <c r="M21" s="9">
        <f>+L21/$E21</f>
        <v>0.83766634615384616</v>
      </c>
      <c r="N21" s="8">
        <v>10889662.5</v>
      </c>
      <c r="O21" s="9">
        <f>+N21/$E21</f>
        <v>0.83766634615384616</v>
      </c>
    </row>
    <row r="22" spans="1:15" x14ac:dyDescent="0.2">
      <c r="A22" s="35"/>
      <c r="B22" s="36"/>
      <c r="C22" s="36"/>
      <c r="D22" s="37"/>
      <c r="E22" s="38"/>
      <c r="F22" s="38"/>
      <c r="G22" s="39"/>
      <c r="H22" s="38"/>
      <c r="I22" s="39"/>
      <c r="J22" s="38"/>
      <c r="K22" s="39"/>
      <c r="L22" s="38"/>
      <c r="M22" s="39"/>
      <c r="N22" s="38"/>
      <c r="O22" s="40"/>
    </row>
    <row r="23" spans="1:15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24" x14ac:dyDescent="0.2">
      <c r="A24" s="5" t="s">
        <v>39</v>
      </c>
      <c r="B24" s="6" t="s">
        <v>17</v>
      </c>
      <c r="C24" s="6" t="s">
        <v>40</v>
      </c>
      <c r="D24" s="7" t="s">
        <v>41</v>
      </c>
      <c r="E24" s="8">
        <v>29000000</v>
      </c>
      <c r="F24" s="8">
        <v>0</v>
      </c>
      <c r="G24" s="9">
        <f>+F24/$E24</f>
        <v>0</v>
      </c>
      <c r="H24" s="8">
        <v>29000000</v>
      </c>
      <c r="I24" s="9">
        <f>+H24/$E24</f>
        <v>1</v>
      </c>
      <c r="J24" s="8">
        <v>0</v>
      </c>
      <c r="K24" s="9">
        <f>+J24/$E24</f>
        <v>0</v>
      </c>
      <c r="L24" s="8">
        <v>0</v>
      </c>
      <c r="M24" s="9">
        <f>+L24/$E24</f>
        <v>0</v>
      </c>
      <c r="N24" s="8">
        <v>0</v>
      </c>
      <c r="O24" s="9">
        <f>+N24/$E24</f>
        <v>0</v>
      </c>
    </row>
    <row r="25" spans="1:15" x14ac:dyDescent="0.2">
      <c r="A25" s="35"/>
      <c r="B25" s="36"/>
      <c r="C25" s="36"/>
      <c r="D25" s="37"/>
      <c r="E25" s="38"/>
      <c r="F25" s="38"/>
      <c r="G25" s="39"/>
      <c r="H25" s="38"/>
      <c r="I25" s="39"/>
      <c r="J25" s="38"/>
      <c r="K25" s="39"/>
      <c r="L25" s="38"/>
      <c r="M25" s="39"/>
      <c r="N25" s="38"/>
      <c r="O25" s="40"/>
    </row>
    <row r="26" spans="1:15" x14ac:dyDescent="0.2">
      <c r="A26" s="46" t="s">
        <v>22</v>
      </c>
      <c r="B26" s="46"/>
      <c r="C26" s="46"/>
      <c r="D26" s="46"/>
      <c r="E26" s="10">
        <f>+E11+E17+E21+E24</f>
        <v>9390000000</v>
      </c>
      <c r="F26" s="10">
        <f>+F11+F17+F21+F24</f>
        <v>9126191714.2299995</v>
      </c>
      <c r="G26" s="11">
        <f t="shared" ref="G26:G34" si="8">+F26/E26</f>
        <v>0.97190540087646426</v>
      </c>
      <c r="H26" s="10">
        <f>+H11+H17+H21+H24</f>
        <v>263808285.77000001</v>
      </c>
      <c r="I26" s="11">
        <f t="shared" ref="I26:I34" si="9">+H26/E26</f>
        <v>2.8094599123535676E-2</v>
      </c>
      <c r="J26" s="10">
        <f>+J11+J17+J21+J24</f>
        <v>7947974558.1700001</v>
      </c>
      <c r="K26" s="11">
        <f t="shared" ref="K26:K34" si="10">+J26/E26</f>
        <v>0.84642966540681575</v>
      </c>
      <c r="L26" s="10">
        <f>+L11+L17+L21+L24</f>
        <v>6914645045.5100002</v>
      </c>
      <c r="M26" s="11">
        <f t="shared" ref="M26:M34" si="11">+L26/E26</f>
        <v>0.73638392390947816</v>
      </c>
      <c r="N26" s="10">
        <f>+N11+N17+N21+N24</f>
        <v>6911830593.5200005</v>
      </c>
      <c r="O26" s="12">
        <f>+N26/E26</f>
        <v>0.7360841952630458</v>
      </c>
    </row>
    <row r="27" spans="1:15" ht="6.75" customHeight="1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ht="12" customHeight="1" x14ac:dyDescent="0.2">
      <c r="A28" s="32" t="s">
        <v>23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54" customHeight="1" x14ac:dyDescent="0.2">
      <c r="A30" s="5" t="s">
        <v>24</v>
      </c>
      <c r="B30" s="6" t="s">
        <v>17</v>
      </c>
      <c r="C30" s="6" t="s">
        <v>40</v>
      </c>
      <c r="D30" s="7" t="s">
        <v>25</v>
      </c>
      <c r="E30" s="8">
        <v>11028631909</v>
      </c>
      <c r="F30" s="8">
        <v>10719947287.75</v>
      </c>
      <c r="G30" s="9">
        <f>+F30/E30</f>
        <v>0.97201061529688959</v>
      </c>
      <c r="H30" s="8">
        <v>308684621.25</v>
      </c>
      <c r="I30" s="9">
        <f>+H30/E30</f>
        <v>2.7989384703110413E-2</v>
      </c>
      <c r="J30" s="8">
        <v>10579201287.75</v>
      </c>
      <c r="K30" s="9">
        <f>+J30/E30</f>
        <v>0.95924874227752233</v>
      </c>
      <c r="L30" s="8">
        <v>7102689114</v>
      </c>
      <c r="M30" s="9">
        <f>+L30/E30</f>
        <v>0.64402268319462141</v>
      </c>
      <c r="N30" s="8">
        <v>7090789114</v>
      </c>
      <c r="O30" s="9">
        <f>+N30/E30</f>
        <v>0.64294367356784365</v>
      </c>
    </row>
    <row r="31" spans="1:15" ht="48" x14ac:dyDescent="0.2">
      <c r="A31" s="5" t="s">
        <v>24</v>
      </c>
      <c r="B31" s="6" t="s">
        <v>17</v>
      </c>
      <c r="C31" s="6" t="s">
        <v>28</v>
      </c>
      <c r="D31" s="7" t="s">
        <v>25</v>
      </c>
      <c r="E31" s="8">
        <v>2971368091</v>
      </c>
      <c r="F31" s="8">
        <v>2967015563.8600001</v>
      </c>
      <c r="G31" s="9">
        <f>+F31/E31</f>
        <v>0.99853517739751485</v>
      </c>
      <c r="H31" s="8">
        <v>4352527.1399999997</v>
      </c>
      <c r="I31" s="9">
        <f>+H31/E31</f>
        <v>1.4648226024851661E-3</v>
      </c>
      <c r="J31" s="8">
        <v>2967015563.8600001</v>
      </c>
      <c r="K31" s="9">
        <f>+J31/E31</f>
        <v>0.99853517739751485</v>
      </c>
      <c r="L31" s="8">
        <v>2967015563.8600001</v>
      </c>
      <c r="M31" s="9">
        <f>+L31/E31</f>
        <v>0.99853517739751485</v>
      </c>
      <c r="N31" s="8">
        <v>2967015563.8600001</v>
      </c>
      <c r="O31" s="9">
        <f>+N31/E31</f>
        <v>0.99853517739751485</v>
      </c>
    </row>
    <row r="32" spans="1:15" x14ac:dyDescent="0.2">
      <c r="A32" s="46" t="s">
        <v>26</v>
      </c>
      <c r="B32" s="46"/>
      <c r="C32" s="46"/>
      <c r="D32" s="46"/>
      <c r="E32" s="10">
        <f>SUM(E30:E31)</f>
        <v>14000000000</v>
      </c>
      <c r="F32" s="10">
        <f>SUM(F30:F31)</f>
        <v>13686962851.610001</v>
      </c>
      <c r="G32" s="11">
        <f t="shared" ref="G32" si="12">+F32/$E32</f>
        <v>0.97764020368642857</v>
      </c>
      <c r="H32" s="10">
        <f>SUM(H30:H31)</f>
        <v>313037148.38999999</v>
      </c>
      <c r="I32" s="11">
        <f t="shared" ref="I32" si="13">+H32/$E32</f>
        <v>2.2359796313571427E-2</v>
      </c>
      <c r="J32" s="10">
        <f>SUM(J30:J31)</f>
        <v>13546216851.610001</v>
      </c>
      <c r="K32" s="11">
        <f t="shared" ref="K32" si="14">+J32/$E32</f>
        <v>0.96758691797214291</v>
      </c>
      <c r="L32" s="10">
        <f>SUM(L30:L31)</f>
        <v>10069704677.860001</v>
      </c>
      <c r="M32" s="11">
        <f t="shared" ref="M32" si="15">+L32/$E32</f>
        <v>0.71926461984714285</v>
      </c>
      <c r="N32" s="10">
        <f>SUM(N30:N31)</f>
        <v>10057804677.860001</v>
      </c>
      <c r="O32" s="12">
        <f t="shared" ref="O32" si="16">+N32/$E32</f>
        <v>0.71841461984714294</v>
      </c>
    </row>
    <row r="33" spans="1:15" ht="7.5" customHeight="1" x14ac:dyDescent="0.2">
      <c r="A33" s="25"/>
      <c r="B33" s="25"/>
      <c r="C33" s="26"/>
      <c r="D33" s="27"/>
      <c r="E33" s="28"/>
      <c r="F33" s="28"/>
      <c r="G33" s="29"/>
      <c r="H33" s="28"/>
      <c r="I33" s="29"/>
      <c r="J33" s="28"/>
      <c r="K33" s="29"/>
      <c r="L33" s="28"/>
      <c r="M33" s="29"/>
      <c r="N33" s="28"/>
      <c r="O33" s="30"/>
    </row>
    <row r="34" spans="1:15" x14ac:dyDescent="0.2">
      <c r="A34" s="46" t="s">
        <v>27</v>
      </c>
      <c r="B34" s="46"/>
      <c r="C34" s="46"/>
      <c r="D34" s="46"/>
      <c r="E34" s="10">
        <f>+E26+E32</f>
        <v>23390000000</v>
      </c>
      <c r="F34" s="10">
        <f>+F26+F32</f>
        <v>22813154565.84</v>
      </c>
      <c r="G34" s="11">
        <f t="shared" si="8"/>
        <v>0.97533794638050453</v>
      </c>
      <c r="H34" s="10">
        <f>+H26+H32</f>
        <v>576845434.15999997</v>
      </c>
      <c r="I34" s="11">
        <f t="shared" si="9"/>
        <v>2.466205361949551E-2</v>
      </c>
      <c r="J34" s="10">
        <f>+J26+J32</f>
        <v>21494191409.779999</v>
      </c>
      <c r="K34" s="11">
        <f t="shared" si="10"/>
        <v>0.91894790123044034</v>
      </c>
      <c r="L34" s="10">
        <f>+L26+L32</f>
        <v>16984349723.370001</v>
      </c>
      <c r="M34" s="11">
        <f t="shared" si="11"/>
        <v>0.72613722630910649</v>
      </c>
      <c r="N34" s="10">
        <f>+N26+N32</f>
        <v>16969635271.380001</v>
      </c>
      <c r="O34" s="12">
        <f>+N34/E34</f>
        <v>0.72550813473193676</v>
      </c>
    </row>
    <row r="35" spans="1:15" ht="0" hidden="1" customHeight="1" x14ac:dyDescent="0.2"/>
    <row r="39" spans="1:15" x14ac:dyDescent="0.2">
      <c r="J39" s="41"/>
      <c r="K39" s="42"/>
      <c r="L39" s="41"/>
      <c r="M39" s="42"/>
    </row>
  </sheetData>
  <mergeCells count="11">
    <mergeCell ref="A17:D17"/>
    <mergeCell ref="A19:B19"/>
    <mergeCell ref="A26:D26"/>
    <mergeCell ref="A32:D32"/>
    <mergeCell ref="A34:D34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2019-12-03T14:58:43Z</dcterms:modified>
</cp:coreProperties>
</file>