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18\EJECUCION\EJECUCIONES DEFINITIVAS\"/>
    </mc:Choice>
  </mc:AlternateContent>
  <xr:revisionPtr revIDLastSave="0" documentId="10_ncr:100000_{BE2031DB-CB03-4B0B-BF1C-E3819702D4A4}" xr6:coauthVersionLast="31" xr6:coauthVersionMax="31" xr10:uidLastSave="{00000000-0000-0000-0000-000000000000}"/>
  <bookViews>
    <workbookView xWindow="0" yWindow="0" windowWidth="24000" windowHeight="8910" xr2:uid="{00000000-000D-0000-FFFF-FFFF00000000}"/>
  </bookViews>
  <sheets>
    <sheet name="CCE 2018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L20" i="1"/>
  <c r="J20" i="1"/>
  <c r="H20" i="1"/>
  <c r="F20" i="1"/>
  <c r="E20" i="1"/>
  <c r="N14" i="1"/>
  <c r="L14" i="1"/>
  <c r="J14" i="1"/>
  <c r="H14" i="1"/>
  <c r="F14" i="1"/>
  <c r="E14" i="1"/>
  <c r="K20" i="1" l="1"/>
  <c r="O33" i="1"/>
  <c r="O32" i="1"/>
  <c r="O31" i="1"/>
  <c r="O30" i="1"/>
  <c r="M33" i="1"/>
  <c r="M32" i="1"/>
  <c r="M31" i="1"/>
  <c r="M30" i="1"/>
  <c r="K33" i="1"/>
  <c r="K32" i="1"/>
  <c r="K31" i="1"/>
  <c r="K30" i="1"/>
  <c r="I33" i="1"/>
  <c r="I32" i="1"/>
  <c r="I31" i="1"/>
  <c r="I30" i="1"/>
  <c r="G33" i="1"/>
  <c r="G32" i="1"/>
  <c r="G31" i="1"/>
  <c r="G30" i="1"/>
  <c r="O24" i="1"/>
  <c r="M24" i="1"/>
  <c r="K24" i="1"/>
  <c r="I24" i="1"/>
  <c r="G24" i="1"/>
  <c r="O20" i="1"/>
  <c r="O19" i="1"/>
  <c r="O18" i="1"/>
  <c r="M20" i="1"/>
  <c r="M19" i="1"/>
  <c r="M18" i="1"/>
  <c r="K19" i="1"/>
  <c r="K18" i="1"/>
  <c r="I20" i="1"/>
  <c r="I19" i="1"/>
  <c r="I18" i="1"/>
  <c r="G20" i="1"/>
  <c r="G19" i="1"/>
  <c r="G18" i="1"/>
  <c r="O14" i="1"/>
  <c r="O13" i="1"/>
  <c r="O12" i="1"/>
  <c r="O11" i="1"/>
  <c r="O10" i="1"/>
  <c r="O9" i="1"/>
  <c r="O8" i="1"/>
  <c r="M14" i="1"/>
  <c r="M13" i="1"/>
  <c r="M12" i="1"/>
  <c r="M11" i="1"/>
  <c r="M10" i="1"/>
  <c r="M9" i="1"/>
  <c r="M8" i="1"/>
  <c r="K14" i="1"/>
  <c r="K13" i="1"/>
  <c r="K12" i="1"/>
  <c r="K11" i="1"/>
  <c r="K10" i="1"/>
  <c r="K9" i="1"/>
  <c r="K8" i="1"/>
  <c r="I14" i="1"/>
  <c r="I13" i="1"/>
  <c r="I12" i="1"/>
  <c r="I11" i="1"/>
  <c r="I10" i="1"/>
  <c r="I9" i="1"/>
  <c r="I8" i="1"/>
  <c r="G14" i="1"/>
  <c r="G13" i="1"/>
  <c r="G12" i="1"/>
  <c r="G11" i="1"/>
  <c r="G10" i="1"/>
  <c r="G9" i="1"/>
  <c r="G8" i="1"/>
  <c r="N34" i="1" l="1"/>
  <c r="L34" i="1"/>
  <c r="J34" i="1"/>
  <c r="H34" i="1"/>
  <c r="F34" i="1"/>
  <c r="E34" i="1"/>
  <c r="O34" i="1" l="1"/>
  <c r="G34" i="1"/>
  <c r="M34" i="1"/>
  <c r="K34" i="1"/>
  <c r="I34" i="1"/>
  <c r="E26" i="1"/>
  <c r="E36" i="1" s="1"/>
  <c r="F26" i="1"/>
  <c r="J26" i="1"/>
  <c r="H26" i="1"/>
  <c r="L26" i="1"/>
  <c r="N26" i="1"/>
  <c r="M26" i="1" l="1"/>
  <c r="L36" i="1"/>
  <c r="M36" i="1" s="1"/>
  <c r="I26" i="1"/>
  <c r="H36" i="1"/>
  <c r="I36" i="1" s="1"/>
  <c r="K26" i="1"/>
  <c r="J36" i="1"/>
  <c r="K36" i="1" s="1"/>
  <c r="G26" i="1"/>
  <c r="F36" i="1"/>
  <c r="G36" i="1" s="1"/>
  <c r="O26" i="1"/>
  <c r="N36" i="1"/>
  <c r="O36" i="1" s="1"/>
</calcChain>
</file>

<file path=xl/sharedStrings.xml><?xml version="1.0" encoding="utf-8"?>
<sst xmlns="http://schemas.openxmlformats.org/spreadsheetml/2006/main" count="114" uniqueCount="51">
  <si>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</si>
  <si>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</si>
  <si>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</si>
  <si>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</si>
  <si>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</si>
  <si>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</si>
  <si>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</si>
  <si>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</si>
  <si>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</si>
  <si>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</si>
  <si>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</si>
  <si>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</si>
  <si>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</si>
  <si>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</si>
  <si>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</si>
  <si>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</si>
  <si>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</si>
  <si>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</si>
  <si>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</si>
  <si>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</si>
  <si>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</si>
  <si>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</si>
  <si>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</si>
  <si>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</si>
  <si>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</si>
  <si>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</si>
  <si>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</si>
  <si>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</si>
  <si>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</si>
  <si>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</si>
  <si>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Total Gastos de Personal</t>
  </si>
  <si>
    <t>Gastos Generales</t>
  </si>
  <si>
    <t>A-2-0-3</t>
  </si>
  <si>
    <t>IMPUESTOS Y MULTAS</t>
  </si>
  <si>
    <t>A-2-0-4</t>
  </si>
  <si>
    <t>ADQUISICION DE BIENES Y SERVICIOS</t>
  </si>
  <si>
    <t>Total Gastos Generales</t>
  </si>
  <si>
    <t>Transferencias</t>
  </si>
  <si>
    <t>A-3-2-1-1</t>
  </si>
  <si>
    <t>CUOTA DE AUDITAJE CONTRANAL</t>
  </si>
  <si>
    <t>Total Gastos de Funcionamiento</t>
  </si>
  <si>
    <t>Inversión</t>
  </si>
  <si>
    <t>C-0304-1000-1</t>
  </si>
  <si>
    <t>FORTALECIMIENTO DE LA CONTRATACIÓN PÚBLICA NACIONAL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</si>
  <si>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</si>
  <si>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</si>
  <si>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</si>
  <si>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</si>
  <si>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</si>
  <si>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14</t>
  </si>
  <si>
    <t>Colombia Compra Eficiente 
Ejecución Presupuestal a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</si>
</sst>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10" fontId="3" fillId="0" borderId="1" xfId="1" applyNumberFormat="1" applyFont="1" applyFill="1" applyBorder="1" applyAlignment="1">
      <alignment vertical="center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4" fontId="3" fillId="0" borderId="0" xfId="2" applyNumberFormat="1" applyFont="1" applyFill="1" applyBorder="1"/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3</xdr:row>
      <xdr:rowOff>85165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showGridLines="0" tabSelected="1" zoomScaleNormal="100" zoomScaleSheetLayoutView="85" workbookViewId="0">
      <selection activeCell="M36" sqref="M36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.140625" style="1" bestFit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0.25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39" t="s">
        <v>0</v>
      </c>
      <c r="B5" s="3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39" t="s">
        <v>1</v>
      </c>
      <c r="B6" s="39"/>
      <c r="C6" s="3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ht="24" x14ac:dyDescent="0.2">
      <c r="A8" s="5" t="s">
        <v>17</v>
      </c>
      <c r="B8" s="6" t="s">
        <v>18</v>
      </c>
      <c r="C8" s="6">
        <v>10</v>
      </c>
      <c r="D8" s="7" t="s">
        <v>19</v>
      </c>
      <c r="E8" s="8">
        <v>2698324372</v>
      </c>
      <c r="F8" s="8">
        <v>2655465357</v>
      </c>
      <c r="G8" s="9">
        <f>+F8/$E8</f>
        <v>0.98411643335221666</v>
      </c>
      <c r="H8" s="8">
        <v>42859015</v>
      </c>
      <c r="I8" s="9">
        <f t="shared" ref="I8:I14" si="0">+H8/$E8</f>
        <v>1.5883566647783294E-2</v>
      </c>
      <c r="J8" s="8">
        <v>2655465357</v>
      </c>
      <c r="K8" s="9">
        <f t="shared" ref="K8:K14" si="1">+J8/$E8</f>
        <v>0.98411643335221666</v>
      </c>
      <c r="L8" s="8">
        <v>2655465357</v>
      </c>
      <c r="M8" s="9">
        <f t="shared" ref="M8:M14" si="2">+L8/$E8</f>
        <v>0.98411643335221666</v>
      </c>
      <c r="N8" s="8">
        <v>2655465357</v>
      </c>
      <c r="O8" s="9">
        <f t="shared" ref="O8:O14" si="3">+N8/$E8</f>
        <v>0.98411643335221666</v>
      </c>
    </row>
    <row r="9" spans="1:15" x14ac:dyDescent="0.2">
      <c r="A9" s="5" t="s">
        <v>20</v>
      </c>
      <c r="B9" s="6" t="s">
        <v>18</v>
      </c>
      <c r="C9" s="6">
        <v>10</v>
      </c>
      <c r="D9" s="7" t="s">
        <v>21</v>
      </c>
      <c r="E9" s="8">
        <v>568207914</v>
      </c>
      <c r="F9" s="8">
        <v>556509102</v>
      </c>
      <c r="G9" s="9">
        <f t="shared" ref="G9:G14" si="4">+F9/$E9</f>
        <v>0.97941103650309247</v>
      </c>
      <c r="H9" s="8">
        <v>11698812</v>
      </c>
      <c r="I9" s="9">
        <f t="shared" si="0"/>
        <v>2.0588963496907576E-2</v>
      </c>
      <c r="J9" s="8">
        <v>556509102</v>
      </c>
      <c r="K9" s="9">
        <f t="shared" si="1"/>
        <v>0.97941103650309247</v>
      </c>
      <c r="L9" s="8">
        <v>556509102</v>
      </c>
      <c r="M9" s="9">
        <f t="shared" si="2"/>
        <v>0.97941103650309247</v>
      </c>
      <c r="N9" s="8">
        <v>556509102</v>
      </c>
      <c r="O9" s="9">
        <f t="shared" si="3"/>
        <v>0.97941103650309247</v>
      </c>
    </row>
    <row r="10" spans="1:15" x14ac:dyDescent="0.2">
      <c r="A10" s="5" t="s">
        <v>22</v>
      </c>
      <c r="B10" s="6" t="s">
        <v>18</v>
      </c>
      <c r="C10" s="6">
        <v>10</v>
      </c>
      <c r="D10" s="7" t="s">
        <v>23</v>
      </c>
      <c r="E10" s="8">
        <v>665209027</v>
      </c>
      <c r="F10" s="8">
        <v>598348398</v>
      </c>
      <c r="G10" s="9">
        <f t="shared" si="4"/>
        <v>0.89948929391182175</v>
      </c>
      <c r="H10" s="8">
        <v>66860629</v>
      </c>
      <c r="I10" s="9">
        <f t="shared" si="0"/>
        <v>0.10051070608817821</v>
      </c>
      <c r="J10" s="8">
        <v>598348398</v>
      </c>
      <c r="K10" s="9">
        <f t="shared" si="1"/>
        <v>0.89948929391182175</v>
      </c>
      <c r="L10" s="8">
        <v>598348398</v>
      </c>
      <c r="M10" s="9">
        <f t="shared" si="2"/>
        <v>0.89948929391182175</v>
      </c>
      <c r="N10" s="8">
        <v>598348398</v>
      </c>
      <c r="O10" s="9">
        <f t="shared" si="3"/>
        <v>0.89948929391182175</v>
      </c>
    </row>
    <row r="11" spans="1:15" ht="36" x14ac:dyDescent="0.2">
      <c r="A11" s="5" t="s">
        <v>24</v>
      </c>
      <c r="B11" s="6" t="s">
        <v>18</v>
      </c>
      <c r="C11" s="6">
        <v>10</v>
      </c>
      <c r="D11" s="7" t="s">
        <v>25</v>
      </c>
      <c r="E11" s="8">
        <v>117260000</v>
      </c>
      <c r="F11" s="8">
        <v>78288424</v>
      </c>
      <c r="G11" s="9">
        <f t="shared" si="4"/>
        <v>0.66764816646767866</v>
      </c>
      <c r="H11" s="8">
        <v>38971576</v>
      </c>
      <c r="I11" s="9">
        <f t="shared" si="0"/>
        <v>0.33235183353232134</v>
      </c>
      <c r="J11" s="8">
        <v>78288424</v>
      </c>
      <c r="K11" s="9">
        <f t="shared" si="1"/>
        <v>0.66764816646767866</v>
      </c>
      <c r="L11" s="8">
        <v>78288424</v>
      </c>
      <c r="M11" s="9">
        <f t="shared" si="2"/>
        <v>0.66764816646767866</v>
      </c>
      <c r="N11" s="8">
        <v>78288424</v>
      </c>
      <c r="O11" s="9">
        <f t="shared" si="3"/>
        <v>0.66764816646767866</v>
      </c>
    </row>
    <row r="12" spans="1:15" ht="24" x14ac:dyDescent="0.2">
      <c r="A12" s="5" t="s">
        <v>26</v>
      </c>
      <c r="B12" s="6" t="s">
        <v>18</v>
      </c>
      <c r="C12" s="6">
        <v>10</v>
      </c>
      <c r="D12" s="7" t="s">
        <v>27</v>
      </c>
      <c r="E12" s="8">
        <v>1002676778</v>
      </c>
      <c r="F12" s="8">
        <v>1001853139</v>
      </c>
      <c r="G12" s="9">
        <f t="shared" si="4"/>
        <v>0.99917855981302084</v>
      </c>
      <c r="H12" s="8">
        <v>823639</v>
      </c>
      <c r="I12" s="9">
        <f t="shared" si="0"/>
        <v>8.2144018697917823E-4</v>
      </c>
      <c r="J12" s="8">
        <v>1001853139</v>
      </c>
      <c r="K12" s="9">
        <f t="shared" si="1"/>
        <v>0.99917855981302084</v>
      </c>
      <c r="L12" s="8">
        <v>1001853139</v>
      </c>
      <c r="M12" s="9">
        <f t="shared" si="2"/>
        <v>0.99917855981302084</v>
      </c>
      <c r="N12" s="8">
        <v>1001853139</v>
      </c>
      <c r="O12" s="9">
        <f t="shared" si="3"/>
        <v>0.99917855981302084</v>
      </c>
    </row>
    <row r="13" spans="1:15" ht="36" x14ac:dyDescent="0.2">
      <c r="A13" s="5" t="s">
        <v>28</v>
      </c>
      <c r="B13" s="6" t="s">
        <v>18</v>
      </c>
      <c r="C13" s="6">
        <v>10</v>
      </c>
      <c r="D13" s="7" t="s">
        <v>29</v>
      </c>
      <c r="E13" s="8">
        <v>1218166569</v>
      </c>
      <c r="F13" s="8">
        <v>1152617548</v>
      </c>
      <c r="G13" s="9">
        <f t="shared" si="4"/>
        <v>0.94619042857676716</v>
      </c>
      <c r="H13" s="8">
        <v>65549021</v>
      </c>
      <c r="I13" s="9">
        <f t="shared" si="0"/>
        <v>5.3809571423232845E-2</v>
      </c>
      <c r="J13" s="8">
        <v>1152617548</v>
      </c>
      <c r="K13" s="9">
        <f t="shared" si="1"/>
        <v>0.94619042857676716</v>
      </c>
      <c r="L13" s="8">
        <v>1152617548</v>
      </c>
      <c r="M13" s="9">
        <f t="shared" si="2"/>
        <v>0.94619042857676716</v>
      </c>
      <c r="N13" s="8">
        <v>1152617548</v>
      </c>
      <c r="O13" s="9">
        <f t="shared" si="3"/>
        <v>0.94619042857676716</v>
      </c>
    </row>
    <row r="14" spans="1:15" x14ac:dyDescent="0.2">
      <c r="A14" s="36" t="s">
        <v>30</v>
      </c>
      <c r="B14" s="36"/>
      <c r="C14" s="36"/>
      <c r="D14" s="36"/>
      <c r="E14" s="10">
        <f>SUM(E8:E13)</f>
        <v>6269844660</v>
      </c>
      <c r="F14" s="10">
        <f>SUM(F8:F13)</f>
        <v>6043081968</v>
      </c>
      <c r="G14" s="11">
        <f t="shared" si="4"/>
        <v>0.96383280538883398</v>
      </c>
      <c r="H14" s="10">
        <f>SUM(H8:H13)</f>
        <v>226762692</v>
      </c>
      <c r="I14" s="11">
        <f t="shared" si="0"/>
        <v>3.6167194611166013E-2</v>
      </c>
      <c r="J14" s="10">
        <f>SUM(J8:J13)</f>
        <v>6043081968</v>
      </c>
      <c r="K14" s="11">
        <f t="shared" si="1"/>
        <v>0.96383280538883398</v>
      </c>
      <c r="L14" s="10">
        <f>SUM(L8:L13)</f>
        <v>6043081968</v>
      </c>
      <c r="M14" s="11">
        <f t="shared" si="2"/>
        <v>0.96383280538883398</v>
      </c>
      <c r="N14" s="10">
        <f>SUM(N8:N13)</f>
        <v>6043081968</v>
      </c>
      <c r="O14" s="12">
        <f t="shared" si="3"/>
        <v>0.96383280538883398</v>
      </c>
    </row>
    <row r="15" spans="1:15" ht="7.5" customHeight="1" x14ac:dyDescent="0.2">
      <c r="A15" s="13"/>
      <c r="B15" s="13"/>
      <c r="C15" s="14"/>
      <c r="D15" s="15"/>
      <c r="E15" s="16"/>
      <c r="F15" s="16"/>
      <c r="G15" s="17"/>
      <c r="H15" s="16"/>
      <c r="I15" s="17"/>
      <c r="J15" s="16"/>
      <c r="K15" s="17"/>
      <c r="L15" s="16"/>
      <c r="M15" s="17"/>
      <c r="N15" s="16"/>
      <c r="O15" s="18"/>
    </row>
    <row r="16" spans="1:15" x14ac:dyDescent="0.2">
      <c r="A16" s="37" t="s">
        <v>31</v>
      </c>
      <c r="B16" s="37"/>
      <c r="C16" s="37"/>
      <c r="D16" s="19"/>
      <c r="E16" s="20"/>
      <c r="F16" s="20"/>
      <c r="G16" s="21"/>
      <c r="H16" s="20"/>
      <c r="I16" s="21"/>
      <c r="J16" s="20"/>
      <c r="K16" s="21"/>
      <c r="L16" s="20"/>
      <c r="M16" s="21"/>
      <c r="N16" s="20"/>
      <c r="O16" s="22"/>
    </row>
    <row r="17" spans="1:15" x14ac:dyDescent="0.2">
      <c r="A17" s="4" t="s">
        <v>2</v>
      </c>
      <c r="B17" s="4" t="s">
        <v>3</v>
      </c>
      <c r="C17" s="4" t="s">
        <v>4</v>
      </c>
      <c r="D17" s="4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10</v>
      </c>
      <c r="J17" s="4" t="s">
        <v>11</v>
      </c>
      <c r="K17" s="4" t="s">
        <v>12</v>
      </c>
      <c r="L17" s="4" t="s">
        <v>13</v>
      </c>
      <c r="M17" s="4" t="s">
        <v>14</v>
      </c>
      <c r="N17" s="4" t="s">
        <v>15</v>
      </c>
      <c r="O17" s="4" t="s">
        <v>16</v>
      </c>
    </row>
    <row r="18" spans="1:15" x14ac:dyDescent="0.2">
      <c r="A18" s="5" t="s">
        <v>32</v>
      </c>
      <c r="B18" s="6" t="s">
        <v>18</v>
      </c>
      <c r="C18" s="6">
        <v>10</v>
      </c>
      <c r="D18" s="7" t="s">
        <v>33</v>
      </c>
      <c r="E18" s="8">
        <v>4120000</v>
      </c>
      <c r="F18" s="8">
        <v>0</v>
      </c>
      <c r="G18" s="9">
        <f t="shared" ref="G18:G19" si="5">+F18/$E18</f>
        <v>0</v>
      </c>
      <c r="H18" s="8">
        <v>4120000</v>
      </c>
      <c r="I18" s="9">
        <f t="shared" ref="I18:I20" si="6">+H18/$E18</f>
        <v>1</v>
      </c>
      <c r="J18" s="8">
        <v>0</v>
      </c>
      <c r="K18" s="9">
        <f t="shared" ref="K18:K19" si="7">+J18/$E18</f>
        <v>0</v>
      </c>
      <c r="L18" s="8">
        <v>0</v>
      </c>
      <c r="M18" s="9">
        <f t="shared" ref="M18:M20" si="8">+L18/$E18</f>
        <v>0</v>
      </c>
      <c r="N18" s="8">
        <v>0</v>
      </c>
      <c r="O18" s="35">
        <f t="shared" ref="O18:O20" si="9">+N18/$E18</f>
        <v>0</v>
      </c>
    </row>
    <row r="19" spans="1:15" ht="24" x14ac:dyDescent="0.2">
      <c r="A19" s="5" t="s">
        <v>34</v>
      </c>
      <c r="B19" s="6" t="s">
        <v>18</v>
      </c>
      <c r="C19" s="6">
        <v>10</v>
      </c>
      <c r="D19" s="7" t="s">
        <v>35</v>
      </c>
      <c r="E19" s="8">
        <v>2912491380</v>
      </c>
      <c r="F19" s="8">
        <v>2769921612.25</v>
      </c>
      <c r="G19" s="9">
        <f t="shared" si="5"/>
        <v>0.95104886190255433</v>
      </c>
      <c r="H19" s="8">
        <v>142569767.75</v>
      </c>
      <c r="I19" s="9">
        <f t="shared" si="6"/>
        <v>4.8951138097445633E-2</v>
      </c>
      <c r="J19" s="8">
        <v>2769921612.25</v>
      </c>
      <c r="K19" s="9">
        <f t="shared" si="7"/>
        <v>0.95104886190255433</v>
      </c>
      <c r="L19" s="8">
        <v>2605759327.25</v>
      </c>
      <c r="M19" s="9">
        <f t="shared" si="8"/>
        <v>0.89468396203459322</v>
      </c>
      <c r="N19" s="8">
        <v>2605392735.25</v>
      </c>
      <c r="O19" s="35">
        <f t="shared" si="9"/>
        <v>0.89455809316421053</v>
      </c>
    </row>
    <row r="20" spans="1:15" x14ac:dyDescent="0.2">
      <c r="A20" s="36" t="s">
        <v>36</v>
      </c>
      <c r="B20" s="36"/>
      <c r="C20" s="36"/>
      <c r="D20" s="36"/>
      <c r="E20" s="10">
        <f>SUM(E18:E19)</f>
        <v>2916611380</v>
      </c>
      <c r="F20" s="10">
        <f>SUM(F18:F19)</f>
        <v>2769921612.25</v>
      </c>
      <c r="G20" s="11">
        <f>+F20/$E20</f>
        <v>0.94970541198738656</v>
      </c>
      <c r="H20" s="10">
        <f>SUM(H18:H19)</f>
        <v>146689767.75</v>
      </c>
      <c r="I20" s="11">
        <f t="shared" si="6"/>
        <v>5.029458801261346E-2</v>
      </c>
      <c r="J20" s="10">
        <f>SUM(J18:J19)</f>
        <v>2769921612.25</v>
      </c>
      <c r="K20" s="11">
        <f>+J20/$E20</f>
        <v>0.94970541198738656</v>
      </c>
      <c r="L20" s="10">
        <f>SUM(L18:L19)</f>
        <v>2605759327.25</v>
      </c>
      <c r="M20" s="11">
        <f t="shared" si="8"/>
        <v>0.89342013307580248</v>
      </c>
      <c r="N20" s="10">
        <f>SUM(N18:N19)</f>
        <v>2605392735.25</v>
      </c>
      <c r="O20" s="12">
        <f t="shared" si="9"/>
        <v>0.89329444200756014</v>
      </c>
    </row>
    <row r="21" spans="1:15" ht="6" customHeight="1" x14ac:dyDescent="0.2">
      <c r="A21" s="13"/>
      <c r="B21" s="13"/>
      <c r="C21" s="14"/>
      <c r="D21" s="13"/>
      <c r="E21" s="16"/>
      <c r="F21" s="16"/>
      <c r="G21" s="17"/>
      <c r="H21" s="16"/>
      <c r="I21" s="17"/>
      <c r="J21" s="16"/>
      <c r="K21" s="17"/>
      <c r="L21" s="16"/>
      <c r="M21" s="17"/>
      <c r="N21" s="16"/>
      <c r="O21" s="18"/>
    </row>
    <row r="22" spans="1:15" x14ac:dyDescent="0.2">
      <c r="A22" s="37" t="s">
        <v>37</v>
      </c>
      <c r="B22" s="37"/>
      <c r="C22" s="23"/>
      <c r="D22" s="24"/>
      <c r="E22" s="20"/>
      <c r="F22" s="20"/>
      <c r="G22" s="21"/>
      <c r="H22" s="20"/>
      <c r="I22" s="21"/>
      <c r="J22" s="20"/>
      <c r="K22" s="21"/>
      <c r="L22" s="20"/>
      <c r="M22" s="21"/>
      <c r="N22" s="20"/>
      <c r="O22" s="22"/>
    </row>
    <row r="23" spans="1:15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" t="s">
        <v>12</v>
      </c>
      <c r="L23" s="4" t="s">
        <v>13</v>
      </c>
      <c r="M23" s="4" t="s">
        <v>14</v>
      </c>
      <c r="N23" s="4" t="s">
        <v>15</v>
      </c>
      <c r="O23" s="4" t="s">
        <v>16</v>
      </c>
    </row>
    <row r="24" spans="1:15" ht="24" x14ac:dyDescent="0.2">
      <c r="A24" s="5" t="s">
        <v>38</v>
      </c>
      <c r="B24" s="6" t="s">
        <v>18</v>
      </c>
      <c r="C24" s="6">
        <v>11</v>
      </c>
      <c r="D24" s="7" t="s">
        <v>39</v>
      </c>
      <c r="E24" s="8">
        <v>38110000</v>
      </c>
      <c r="F24" s="8">
        <v>32218247</v>
      </c>
      <c r="G24" s="9">
        <f t="shared" ref="G24" si="10">+F24/$E24</f>
        <v>0.84540139071109943</v>
      </c>
      <c r="H24" s="8">
        <v>5891753</v>
      </c>
      <c r="I24" s="9">
        <f t="shared" ref="I24" si="11">+H24/$E24</f>
        <v>0.15459860928890054</v>
      </c>
      <c r="J24" s="8">
        <v>32218247</v>
      </c>
      <c r="K24" s="9">
        <f t="shared" ref="K24" si="12">+J24/$E24</f>
        <v>0.84540139071109943</v>
      </c>
      <c r="L24" s="8">
        <v>32218247</v>
      </c>
      <c r="M24" s="9">
        <f t="shared" ref="M24" si="13">+L24/$E24</f>
        <v>0.84540139071109943</v>
      </c>
      <c r="N24" s="8">
        <v>32218247</v>
      </c>
      <c r="O24" s="35">
        <f t="shared" ref="O24" si="14">+N24/$E24</f>
        <v>0.84540139071109943</v>
      </c>
    </row>
    <row r="25" spans="1:15" x14ac:dyDescent="0.2">
      <c r="A25" s="25"/>
      <c r="B25" s="26"/>
      <c r="C25" s="26"/>
      <c r="D25" s="27"/>
      <c r="E25" s="28"/>
      <c r="F25" s="28"/>
      <c r="G25" s="29"/>
      <c r="H25" s="28"/>
      <c r="I25" s="29"/>
      <c r="J25" s="28"/>
      <c r="K25" s="29"/>
      <c r="L25" s="28"/>
      <c r="M25" s="29"/>
      <c r="N25" s="28"/>
      <c r="O25" s="30"/>
    </row>
    <row r="26" spans="1:15" x14ac:dyDescent="0.2">
      <c r="A26" s="36" t="s">
        <v>40</v>
      </c>
      <c r="B26" s="36"/>
      <c r="C26" s="36"/>
      <c r="D26" s="36"/>
      <c r="E26" s="10">
        <f>+E24+E20+E14</f>
        <v>9224566040</v>
      </c>
      <c r="F26" s="10">
        <f>+F24+F20+F14</f>
        <v>8845221827.25</v>
      </c>
      <c r="G26" s="11">
        <f t="shared" ref="G26:G36" si="15">+F26/E26</f>
        <v>0.95887674161526193</v>
      </c>
      <c r="H26" s="10">
        <f>+H24+H20+H14</f>
        <v>379344212.75</v>
      </c>
      <c r="I26" s="11">
        <f t="shared" ref="I26:I36" si="16">+H26/E26</f>
        <v>4.1123258384738064E-2</v>
      </c>
      <c r="J26" s="10">
        <f>+J24+J20+J14</f>
        <v>8845221827.25</v>
      </c>
      <c r="K26" s="11">
        <f t="shared" ref="K26:K36" si="17">+J26/E26</f>
        <v>0.95887674161526193</v>
      </c>
      <c r="L26" s="10">
        <f>+L24+L20+L14</f>
        <v>8681059542.25</v>
      </c>
      <c r="M26" s="11">
        <f t="shared" ref="M26:M36" si="18">+L26/E26</f>
        <v>0.94108053480313092</v>
      </c>
      <c r="N26" s="10">
        <f>+N24+N20+N14</f>
        <v>8680692950.25</v>
      </c>
      <c r="O26" s="12">
        <f>+N26/E26</f>
        <v>0.94104079396346318</v>
      </c>
    </row>
    <row r="27" spans="1:15" ht="6.75" customHeight="1" x14ac:dyDescent="0.2">
      <c r="A27" s="31"/>
      <c r="B27" s="31"/>
      <c r="C27" s="31"/>
      <c r="D27" s="31"/>
      <c r="E27" s="16"/>
      <c r="F27" s="16"/>
      <c r="G27" s="17"/>
      <c r="H27" s="16"/>
      <c r="I27" s="17"/>
      <c r="J27" s="16"/>
      <c r="K27" s="17"/>
      <c r="L27" s="16"/>
      <c r="M27" s="17"/>
      <c r="N27" s="16"/>
      <c r="O27" s="18"/>
    </row>
    <row r="28" spans="1:15" ht="12" customHeight="1" x14ac:dyDescent="0.2">
      <c r="A28" s="32" t="s">
        <v>41</v>
      </c>
      <c r="B28" s="33"/>
      <c r="C28" s="33"/>
      <c r="D28" s="33"/>
      <c r="E28" s="20"/>
      <c r="F28" s="20"/>
      <c r="G28" s="21"/>
      <c r="H28" s="20"/>
      <c r="I28" s="21"/>
      <c r="J28" s="20"/>
      <c r="K28" s="21"/>
      <c r="L28" s="20"/>
      <c r="M28" s="21"/>
      <c r="N28" s="20"/>
      <c r="O28" s="22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36" x14ac:dyDescent="0.2">
      <c r="A30" s="5" t="s">
        <v>42</v>
      </c>
      <c r="B30" s="6" t="s">
        <v>18</v>
      </c>
      <c r="C30" s="6" t="s">
        <v>48</v>
      </c>
      <c r="D30" s="7" t="s">
        <v>43</v>
      </c>
      <c r="E30" s="8">
        <v>545604375</v>
      </c>
      <c r="F30" s="8">
        <v>545025143</v>
      </c>
      <c r="G30" s="9">
        <f t="shared" ref="G30:G34" si="19">+F30/$E30</f>
        <v>0.99893836628417798</v>
      </c>
      <c r="H30" s="8">
        <v>579232</v>
      </c>
      <c r="I30" s="9">
        <f t="shared" ref="I30:I34" si="20">+H30/$E30</f>
        <v>1.0616337158220184E-3</v>
      </c>
      <c r="J30" s="8">
        <v>545025143</v>
      </c>
      <c r="K30" s="9">
        <f t="shared" ref="K30:K34" si="21">+J30/$E30</f>
        <v>0.99893836628417798</v>
      </c>
      <c r="L30" s="8">
        <v>20205764</v>
      </c>
      <c r="M30" s="9">
        <f t="shared" ref="M30:M34" si="22">+L30/$E30</f>
        <v>3.7033727964516414E-2</v>
      </c>
      <c r="N30" s="8">
        <v>20205764</v>
      </c>
      <c r="O30" s="9">
        <f t="shared" ref="O30:O34" si="23">+N30/$E30</f>
        <v>3.7033727964516414E-2</v>
      </c>
    </row>
    <row r="31" spans="1:15" ht="36" x14ac:dyDescent="0.2">
      <c r="A31" s="5" t="s">
        <v>42</v>
      </c>
      <c r="B31" s="6" t="s">
        <v>18</v>
      </c>
      <c r="C31" s="6" t="s">
        <v>49</v>
      </c>
      <c r="D31" s="7" t="s">
        <v>43</v>
      </c>
      <c r="E31" s="8">
        <v>1047943903</v>
      </c>
      <c r="F31" s="8">
        <v>1042597414</v>
      </c>
      <c r="G31" s="9">
        <f t="shared" si="19"/>
        <v>0.9948981152667673</v>
      </c>
      <c r="H31" s="8">
        <v>5346489</v>
      </c>
      <c r="I31" s="9">
        <f t="shared" si="20"/>
        <v>5.1018847332327099E-3</v>
      </c>
      <c r="J31" s="8">
        <v>1038353290</v>
      </c>
      <c r="K31" s="9">
        <f t="shared" si="21"/>
        <v>0.99084816184096836</v>
      </c>
      <c r="L31" s="8">
        <v>1038353290</v>
      </c>
      <c r="M31" s="9">
        <f t="shared" si="22"/>
        <v>0.99084816184096836</v>
      </c>
      <c r="N31" s="8">
        <v>1038353290</v>
      </c>
      <c r="O31" s="9">
        <f t="shared" si="23"/>
        <v>0.99084816184096836</v>
      </c>
    </row>
    <row r="32" spans="1:15" ht="54" customHeight="1" x14ac:dyDescent="0.2">
      <c r="A32" s="5" t="s">
        <v>44</v>
      </c>
      <c r="B32" s="6" t="s">
        <v>18</v>
      </c>
      <c r="C32" s="6" t="s">
        <v>48</v>
      </c>
      <c r="D32" s="7" t="s">
        <v>45</v>
      </c>
      <c r="E32" s="8">
        <v>3424152725</v>
      </c>
      <c r="F32" s="8">
        <v>3365259537.23</v>
      </c>
      <c r="G32" s="9">
        <f t="shared" si="19"/>
        <v>0.98280065391358973</v>
      </c>
      <c r="H32" s="8">
        <v>58893187.770000003</v>
      </c>
      <c r="I32" s="9">
        <f t="shared" si="20"/>
        <v>1.7199346086410328E-2</v>
      </c>
      <c r="J32" s="8">
        <v>3365259537.23</v>
      </c>
      <c r="K32" s="9">
        <f t="shared" si="21"/>
        <v>0.98280065391358973</v>
      </c>
      <c r="L32" s="8">
        <v>3005791724.2600002</v>
      </c>
      <c r="M32" s="9">
        <f t="shared" si="22"/>
        <v>0.87782057801174751</v>
      </c>
      <c r="N32" s="8">
        <v>3005791724.2600002</v>
      </c>
      <c r="O32" s="9">
        <f t="shared" si="23"/>
        <v>0.87782057801174751</v>
      </c>
    </row>
    <row r="33" spans="1:15" ht="48" x14ac:dyDescent="0.2">
      <c r="A33" s="5" t="s">
        <v>44</v>
      </c>
      <c r="B33" s="6" t="s">
        <v>18</v>
      </c>
      <c r="C33" s="6" t="s">
        <v>49</v>
      </c>
      <c r="D33" s="7" t="s">
        <v>45</v>
      </c>
      <c r="E33" s="8">
        <v>3982298997</v>
      </c>
      <c r="F33" s="8">
        <v>3982007799</v>
      </c>
      <c r="G33" s="9">
        <f t="shared" si="19"/>
        <v>0.999926876912</v>
      </c>
      <c r="H33" s="8">
        <v>291198</v>
      </c>
      <c r="I33" s="9">
        <f t="shared" si="20"/>
        <v>7.3123088000014378E-5</v>
      </c>
      <c r="J33" s="8">
        <v>3982007799</v>
      </c>
      <c r="K33" s="9">
        <f t="shared" si="21"/>
        <v>0.999926876912</v>
      </c>
      <c r="L33" s="8">
        <v>3761449536</v>
      </c>
      <c r="M33" s="9">
        <f t="shared" si="22"/>
        <v>0.94454222016820599</v>
      </c>
      <c r="N33" s="8">
        <v>3761449536</v>
      </c>
      <c r="O33" s="9">
        <f t="shared" si="23"/>
        <v>0.94454222016820599</v>
      </c>
    </row>
    <row r="34" spans="1:15" x14ac:dyDescent="0.2">
      <c r="A34" s="36" t="s">
        <v>46</v>
      </c>
      <c r="B34" s="36"/>
      <c r="C34" s="36"/>
      <c r="D34" s="36"/>
      <c r="E34" s="10">
        <f>SUM(E30:E33)</f>
        <v>9000000000</v>
      </c>
      <c r="F34" s="10">
        <f>SUM(F30:F33)</f>
        <v>8934889893.2299995</v>
      </c>
      <c r="G34" s="11">
        <f t="shared" si="19"/>
        <v>0.99276554369222214</v>
      </c>
      <c r="H34" s="10">
        <f>SUM(H30:H33)</f>
        <v>65110106.770000003</v>
      </c>
      <c r="I34" s="11">
        <f t="shared" si="20"/>
        <v>7.2344563077777783E-3</v>
      </c>
      <c r="J34" s="10">
        <f>SUM(J30:J33)</f>
        <v>8930645769.2299995</v>
      </c>
      <c r="K34" s="11">
        <f t="shared" si="21"/>
        <v>0.99229397435888889</v>
      </c>
      <c r="L34" s="10">
        <f>SUM(L30:L33)</f>
        <v>7825800314.2600002</v>
      </c>
      <c r="M34" s="11">
        <f t="shared" si="22"/>
        <v>0.86953336825111116</v>
      </c>
      <c r="N34" s="10">
        <f>SUM(N30:N33)</f>
        <v>7825800314.2600002</v>
      </c>
      <c r="O34" s="12">
        <f t="shared" si="23"/>
        <v>0.86953336825111116</v>
      </c>
    </row>
    <row r="35" spans="1:15" ht="7.5" customHeight="1" x14ac:dyDescent="0.2">
      <c r="A35" s="25"/>
      <c r="B35" s="25"/>
      <c r="C35" s="26"/>
      <c r="D35" s="27"/>
      <c r="E35" s="28"/>
      <c r="F35" s="28"/>
      <c r="G35" s="29"/>
      <c r="H35" s="28"/>
      <c r="I35" s="29"/>
      <c r="J35" s="28"/>
      <c r="K35" s="29"/>
      <c r="L35" s="28"/>
      <c r="M35" s="29"/>
      <c r="N35" s="28"/>
      <c r="O35" s="30"/>
    </row>
    <row r="36" spans="1:15" x14ac:dyDescent="0.2">
      <c r="A36" s="36" t="s">
        <v>47</v>
      </c>
      <c r="B36" s="36"/>
      <c r="C36" s="36"/>
      <c r="D36" s="36"/>
      <c r="E36" s="10">
        <f>+E26+E34</f>
        <v>18224566040</v>
      </c>
      <c r="F36" s="10">
        <f>+F26+F34</f>
        <v>17780111720.48</v>
      </c>
      <c r="G36" s="11">
        <f t="shared" si="15"/>
        <v>0.97561235101321508</v>
      </c>
      <c r="H36" s="10">
        <f>+H26+H34</f>
        <v>444454319.51999998</v>
      </c>
      <c r="I36" s="11">
        <f t="shared" si="16"/>
        <v>2.438764898678487E-2</v>
      </c>
      <c r="J36" s="10">
        <f>+J26+J34</f>
        <v>17775867596.48</v>
      </c>
      <c r="K36" s="11">
        <f t="shared" si="17"/>
        <v>0.97537947172321249</v>
      </c>
      <c r="L36" s="10">
        <f>+L26+L34</f>
        <v>16506859856.51</v>
      </c>
      <c r="M36" s="11">
        <f t="shared" si="18"/>
        <v>0.90574775938588004</v>
      </c>
      <c r="N36" s="10">
        <f>+N26+N34</f>
        <v>16506493264.51</v>
      </c>
      <c r="O36" s="12">
        <f>+N36/E36</f>
        <v>0.90572764411953044</v>
      </c>
    </row>
    <row r="37" spans="1:15" ht="0" hidden="1" customHeight="1" x14ac:dyDescent="0.2"/>
    <row r="40" spans="1:15" x14ac:dyDescent="0.2">
      <c r="N40" s="40"/>
    </row>
    <row r="41" spans="1:15" x14ac:dyDescent="0.2">
      <c r="N41" s="40"/>
    </row>
    <row r="42" spans="1:15" x14ac:dyDescent="0.2">
      <c r="N42" s="40"/>
    </row>
  </sheetData>
  <mergeCells count="11">
    <mergeCell ref="A16:C16"/>
    <mergeCell ref="A1:M3"/>
    <mergeCell ref="N1:O3"/>
    <mergeCell ref="A5:B5"/>
    <mergeCell ref="A6:C6"/>
    <mergeCell ref="A14:D14"/>
    <mergeCell ref="A20:D20"/>
    <mergeCell ref="A22:B22"/>
    <mergeCell ref="A26:D26"/>
    <mergeCell ref="A34:D34"/>
    <mergeCell ref="A36:D36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2019-01-22T16:10:14Z</dcterms:modified>
</cp:coreProperties>
</file>