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Julio\"/>
    </mc:Choice>
  </mc:AlternateContent>
  <bookViews>
    <workbookView xWindow="0" yWindow="0" windowWidth="24000" windowHeight="891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Q34" i="1" l="1"/>
  <c r="Q31" i="1"/>
  <c r="Q30" i="1"/>
  <c r="Q24" i="1"/>
  <c r="Q19" i="1"/>
  <c r="Q18" i="1"/>
  <c r="Q13" i="1"/>
  <c r="Q12" i="1"/>
  <c r="Q11" i="1"/>
  <c r="Q10" i="1"/>
  <c r="Q9" i="1"/>
  <c r="Q8" i="1"/>
  <c r="O34" i="1"/>
  <c r="O31" i="1"/>
  <c r="O30" i="1"/>
  <c r="O24" i="1"/>
  <c r="O19" i="1"/>
  <c r="O18" i="1"/>
  <c r="O13" i="1"/>
  <c r="O12" i="1"/>
  <c r="O11" i="1"/>
  <c r="O10" i="1"/>
  <c r="O9" i="1"/>
  <c r="O8" i="1"/>
  <c r="M34" i="1"/>
  <c r="M31" i="1"/>
  <c r="M30" i="1"/>
  <c r="M24" i="1"/>
  <c r="M19" i="1"/>
  <c r="M18" i="1"/>
  <c r="M13" i="1"/>
  <c r="M12" i="1"/>
  <c r="M11" i="1"/>
  <c r="M10" i="1"/>
  <c r="M9" i="1"/>
  <c r="M8" i="1"/>
  <c r="K34" i="1"/>
  <c r="K31" i="1"/>
  <c r="K30" i="1"/>
  <c r="K24" i="1"/>
  <c r="K19" i="1"/>
  <c r="K18" i="1"/>
  <c r="K13" i="1"/>
  <c r="K12" i="1"/>
  <c r="K11" i="1"/>
  <c r="K10" i="1"/>
  <c r="K9" i="1"/>
  <c r="K8" i="1"/>
  <c r="I34" i="1"/>
  <c r="I31" i="1"/>
  <c r="I30" i="1"/>
  <c r="I24" i="1"/>
  <c r="I19" i="1"/>
  <c r="I18" i="1"/>
  <c r="I13" i="1"/>
  <c r="I12" i="1"/>
  <c r="I11" i="1"/>
  <c r="I10" i="1"/>
  <c r="I9" i="1"/>
  <c r="I8" i="1"/>
  <c r="P32" i="1"/>
  <c r="N32" i="1"/>
  <c r="L32" i="1"/>
  <c r="J32" i="1"/>
  <c r="H32" i="1"/>
  <c r="F32" i="1"/>
  <c r="E32" i="1"/>
  <c r="P20" i="1"/>
  <c r="N20" i="1"/>
  <c r="L20" i="1"/>
  <c r="J20" i="1"/>
  <c r="H20" i="1"/>
  <c r="F20" i="1"/>
  <c r="E20" i="1"/>
  <c r="P14" i="1"/>
  <c r="Q14" i="1" s="1"/>
  <c r="N14" i="1"/>
  <c r="L14" i="1"/>
  <c r="J14" i="1"/>
  <c r="H14" i="1"/>
  <c r="I14" i="1" s="1"/>
  <c r="F14" i="1"/>
  <c r="E14" i="1"/>
  <c r="G34" i="1"/>
  <c r="G31" i="1"/>
  <c r="G30" i="1"/>
  <c r="G24" i="1"/>
  <c r="G19" i="1"/>
  <c r="G18" i="1"/>
  <c r="G13" i="1"/>
  <c r="G12" i="1"/>
  <c r="G11" i="1"/>
  <c r="G10" i="1"/>
  <c r="G9" i="1"/>
  <c r="G8" i="1"/>
  <c r="E26" i="1" l="1"/>
  <c r="G32" i="1"/>
  <c r="O20" i="1"/>
  <c r="I32" i="1"/>
  <c r="Q32" i="1"/>
  <c r="O32" i="1"/>
  <c r="O14" i="1"/>
  <c r="Q20" i="1"/>
  <c r="K20" i="1"/>
  <c r="K32" i="1"/>
  <c r="K14" i="1"/>
  <c r="L26" i="1"/>
  <c r="M26" i="1" s="1"/>
  <c r="M32" i="1"/>
  <c r="M14" i="1"/>
  <c r="G20" i="1"/>
  <c r="G14" i="1"/>
  <c r="I20" i="1"/>
  <c r="M20" i="1"/>
  <c r="N26" i="1"/>
  <c r="H26" i="1"/>
  <c r="I26" i="1" s="1"/>
  <c r="P26" i="1"/>
  <c r="Q26" i="1" s="1"/>
  <c r="J26" i="1"/>
  <c r="F26" i="1"/>
  <c r="G26" i="1" l="1"/>
  <c r="O26" i="1"/>
  <c r="K26" i="1"/>
</calcChain>
</file>

<file path=xl/sharedStrings.xml><?xml version="1.0" encoding="utf-8"?>
<sst xmlns="http://schemas.openxmlformats.org/spreadsheetml/2006/main" count="130" uniqueCount="58">
  <si>
    <t>Año Fiscal:</t>
  </si>
  <si>
    <t/>
  </si>
  <si>
    <t>Vigencia:</t>
  </si>
  <si>
    <t>Actual</t>
  </si>
  <si>
    <t>Periodo:</t>
  </si>
  <si>
    <t>Enero-Julio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</si>
  <si>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</si>
  <si>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</si>
  <si>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</si>
  <si>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</si>
  <si>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</si>
  <si>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</si>
  <si>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</si>
  <si>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</si>
  <si>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</si>
  <si>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</si>
  <si>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</si>
  <si>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</si>
  <si>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</si>
  <si>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</si>
  <si>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</si>
  <si>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</si>
  <si>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</si>
  <si>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</si>
  <si>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</si>
  <si>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</si>
  <si>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</si>
  <si>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</si>
  <si>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</si>
  <si>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</si>
  <si>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</si>
  <si>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</si>
  <si>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% CDPs</t>
  </si>
  <si>
    <t>Colombia Compra Eficiente 
Ejecución Presupuestal a 31 de julio 2017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</si>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</sst>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2" fillId="0" borderId="0" xfId="1" applyNumberFormat="1" applyFont="1" applyFill="1" applyBorder="1" applyAlignment="1">
      <alignment horizontal="center" vertical="center" wrapText="1" readingOrder="1"/>
    </xf>
    <xf numFmtId="10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left" vertical="center" wrapText="1" readingOrder="1"/>
    </xf>
    <xf numFmtId="0" fontId="5" fillId="2" borderId="1" xfId="2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vertical="center" wrapText="1" readingOrder="1"/>
    </xf>
    <xf numFmtId="0" fontId="4" fillId="0" borderId="0" xfId="2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10" fontId="3" fillId="0" borderId="1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5" fillId="2" borderId="4" xfId="2" applyNumberFormat="1" applyFont="1" applyFill="1" applyBorder="1" applyAlignment="1">
      <alignment vertical="center" wrapText="1" readingOrder="1"/>
    </xf>
    <xf numFmtId="0" fontId="5" fillId="2" borderId="5" xfId="2" applyNumberFormat="1" applyFont="1" applyFill="1" applyBorder="1" applyAlignment="1">
      <alignment horizontal="center" vertical="center" wrapText="1" readingOrder="1"/>
    </xf>
    <xf numFmtId="0" fontId="4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0" fontId="4" fillId="0" borderId="3" xfId="1" applyNumberFormat="1" applyFont="1" applyFill="1" applyBorder="1" applyAlignment="1">
      <alignment horizontal="center" vertical="center" wrapText="1" readingOrder="1"/>
    </xf>
    <xf numFmtId="10" fontId="3" fillId="0" borderId="3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10" fontId="4" fillId="0" borderId="0" xfId="1" applyNumberFormat="1" applyFont="1" applyFill="1" applyBorder="1" applyAlignment="1">
      <alignment horizontal="center" vertical="center" wrapText="1" readingOrder="1"/>
    </xf>
    <xf numFmtId="0" fontId="5" fillId="2" borderId="4" xfId="2" applyNumberFormat="1" applyFont="1" applyFill="1" applyBorder="1" applyAlignment="1">
      <alignment horizontal="left" vertical="center" wrapText="1" readingOrder="1"/>
    </xf>
    <xf numFmtId="0" fontId="4" fillId="0" borderId="4" xfId="0" applyNumberFormat="1" applyFont="1" applyFill="1" applyBorder="1" applyAlignment="1">
      <alignment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left" vertical="center" wrapText="1" readingOrder="1"/>
    </xf>
    <xf numFmtId="164" fontId="4" fillId="0" borderId="4" xfId="0" applyNumberFormat="1" applyFont="1" applyFill="1" applyBorder="1" applyAlignment="1">
      <alignment horizontal="right" vertical="center" wrapText="1" readingOrder="1"/>
    </xf>
    <xf numFmtId="10" fontId="4" fillId="0" borderId="4" xfId="1" applyNumberFormat="1" applyFont="1" applyFill="1" applyBorder="1" applyAlignment="1">
      <alignment horizontal="center" vertical="center" wrapText="1" readingOrder="1"/>
    </xf>
    <xf numFmtId="10" fontId="3" fillId="0" borderId="4" xfId="1" applyNumberFormat="1" applyFont="1" applyFill="1" applyBorder="1" applyAlignment="1">
      <alignment horizontal="center" vertical="center"/>
    </xf>
    <xf numFmtId="0" fontId="5" fillId="2" borderId="5" xfId="2" applyNumberFormat="1" applyFont="1" applyFill="1" applyBorder="1" applyAlignment="1">
      <alignment horizontal="left" vertical="center" wrapText="1" readingOrder="1"/>
    </xf>
    <xf numFmtId="0" fontId="4" fillId="0" borderId="3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2" borderId="6" xfId="2" applyNumberFormat="1" applyFont="1" applyFill="1" applyBorder="1" applyAlignment="1">
      <alignment horizontal="left" vertical="center" wrapText="1" readingOrder="1"/>
    </xf>
    <xf numFmtId="0" fontId="2" fillId="0" borderId="0" xfId="2" applyNumberFormat="1" applyFont="1" applyFill="1" applyBorder="1" applyAlignment="1">
      <alignment vertical="center" wrapText="1" readingOrder="1"/>
    </xf>
    <xf numFmtId="0" fontId="5" fillId="2" borderId="4" xfId="0" applyNumberFormat="1" applyFont="1" applyFill="1" applyBorder="1" applyAlignment="1">
      <alignment horizontal="left" vertical="center" wrapText="1" readingOrder="1"/>
    </xf>
    <xf numFmtId="164" fontId="5" fillId="2" borderId="4" xfId="0" applyNumberFormat="1" applyFont="1" applyFill="1" applyBorder="1" applyAlignment="1">
      <alignment horizontal="right" vertical="center" wrapText="1" readingOrder="1"/>
    </xf>
    <xf numFmtId="10" fontId="5" fillId="2" borderId="4" xfId="1" applyNumberFormat="1" applyFont="1" applyFill="1" applyBorder="1" applyAlignment="1">
      <alignment horizontal="center" vertical="center" wrapText="1" readingOrder="1"/>
    </xf>
    <xf numFmtId="10" fontId="5" fillId="2" borderId="4" xfId="1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right" vertical="center" wrapText="1" readingOrder="1"/>
    </xf>
    <xf numFmtId="10" fontId="5" fillId="2" borderId="6" xfId="1" applyNumberFormat="1" applyFont="1" applyFill="1" applyBorder="1" applyAlignment="1">
      <alignment horizontal="center" vertical="center" wrapText="1" readingOrder="1"/>
    </xf>
    <xf numFmtId="10" fontId="5" fillId="2" borderId="6" xfId="1" applyNumberFormat="1" applyFont="1" applyFill="1" applyBorder="1" applyAlignment="1">
      <alignment horizontal="center" vertical="center"/>
    </xf>
    <xf numFmtId="0" fontId="2" fillId="0" borderId="3" xfId="2" applyNumberFormat="1" applyFont="1" applyFill="1" applyBorder="1" applyAlignment="1">
      <alignment vertical="center" wrapText="1" readingOrder="1"/>
    </xf>
    <xf numFmtId="0" fontId="2" fillId="0" borderId="3" xfId="2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center" wrapText="1" readingOrder="1"/>
    </xf>
    <xf numFmtId="164" fontId="2" fillId="0" borderId="3" xfId="0" applyNumberFormat="1" applyFont="1" applyFill="1" applyBorder="1" applyAlignment="1">
      <alignment horizontal="right" vertical="center" wrapText="1" readingOrder="1"/>
    </xf>
    <xf numFmtId="10" fontId="2" fillId="0" borderId="3" xfId="1" applyNumberFormat="1" applyFont="1" applyFill="1" applyBorder="1" applyAlignment="1">
      <alignment horizontal="center" vertical="center" wrapText="1" readingOrder="1"/>
    </xf>
    <xf numFmtId="10" fontId="6" fillId="0" borderId="3" xfId="1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left" vertical="center" wrapText="1" readingOrder="1"/>
    </xf>
    <xf numFmtId="164" fontId="5" fillId="2" borderId="5" xfId="0" applyNumberFormat="1" applyFont="1" applyFill="1" applyBorder="1" applyAlignment="1">
      <alignment horizontal="right" vertical="center" wrapText="1" readingOrder="1"/>
    </xf>
    <xf numFmtId="10" fontId="5" fillId="2" borderId="5" xfId="1" applyNumberFormat="1" applyFont="1" applyFill="1" applyBorder="1" applyAlignment="1">
      <alignment horizontal="center" vertical="center" wrapText="1" readingOrder="1"/>
    </xf>
    <xf numFmtId="10" fontId="5" fillId="2" borderId="5" xfId="1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495300</xdr:colOff>
      <xdr:row>0</xdr:row>
      <xdr:rowOff>38100</xdr:rowOff>
    </xdr:from>
    <xdr:ext cx="2260460" cy="542050"/>
    <xdr:pic>
      <xdr:nvPicPr>
        <xdr:cNvPr id="2" name="0 Imagen">
          <a:extLst>
            <a:ext uri="{FF2B5EF4-FFF2-40B4-BE49-F238E27FC236}">
              <a16:creationId xmlns:a16="http://schemas.microsoft.com/office/drawing/2014/main" id="{C386CD09-CC7D-4997-A8A9-09CC88F6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38100"/>
          <a:ext cx="2260460" cy="54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workbookViewId="0">
      <selection activeCell="E4" sqref="E4"/>
    </sheetView>
  </sheetViews>
  <sheetFormatPr baseColWidth="10" defaultRowHeight="12" x14ac:dyDescent="0.25"/>
  <cols>
    <col min="1" max="1" width="9.7109375" style="4" bestFit="1" customWidth="1"/>
    <col min="2" max="2" width="6.28515625" style="4" bestFit="1" customWidth="1"/>
    <col min="3" max="3" width="4.28515625" style="4" bestFit="1" customWidth="1"/>
    <col min="4" max="4" width="25.7109375" style="4" bestFit="1" customWidth="1"/>
    <col min="5" max="6" width="17.28515625" style="4" bestFit="1" customWidth="1"/>
    <col min="7" max="7" width="8" style="3" bestFit="1" customWidth="1"/>
    <col min="8" max="8" width="14.7109375" style="4" bestFit="1" customWidth="1"/>
    <col min="9" max="9" width="8" style="3" bestFit="1" customWidth="1"/>
    <col min="10" max="10" width="17.28515625" style="4" bestFit="1" customWidth="1"/>
    <col min="11" max="11" width="7.85546875" style="3" bestFit="1" customWidth="1"/>
    <col min="12" max="12" width="16.28515625" style="4" bestFit="1" customWidth="1"/>
    <col min="13" max="13" width="7" style="3" bestFit="1" customWidth="1"/>
    <col min="14" max="14" width="16.28515625" style="4" bestFit="1" customWidth="1"/>
    <col min="15" max="15" width="7.7109375" style="3" bestFit="1" customWidth="1"/>
    <col min="16" max="16" width="16.28515625" style="4" bestFit="1" customWidth="1"/>
    <col min="17" max="17" width="7" style="3" bestFit="1" customWidth="1"/>
    <col min="18" max="16384" width="11.42578125" style="4"/>
  </cols>
  <sheetData>
    <row r="1" spans="1:17" x14ac:dyDescent="0.25">
      <c r="A1" s="14" t="s">
        <v>0</v>
      </c>
      <c r="B1" s="14">
        <v>2017</v>
      </c>
      <c r="C1" s="5" t="s">
        <v>33</v>
      </c>
      <c r="D1" s="5"/>
      <c r="E1" s="5"/>
      <c r="F1" s="5"/>
      <c r="G1" s="5"/>
      <c r="H1" s="5"/>
      <c r="I1" s="5"/>
      <c r="J1" s="5"/>
      <c r="K1" s="5"/>
      <c r="L1" s="5"/>
      <c r="M1" s="5"/>
      <c r="N1" s="5" t="s">
        <v>1</v>
      </c>
      <c r="O1" s="5"/>
      <c r="P1" s="5"/>
      <c r="Q1" s="5"/>
    </row>
    <row r="2" spans="1:17" x14ac:dyDescent="0.25">
      <c r="A2" s="14" t="s">
        <v>2</v>
      </c>
      <c r="B2" s="14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4" x14ac:dyDescent="0.25">
      <c r="A3" s="14" t="s">
        <v>4</v>
      </c>
      <c r="B3" s="14" t="s">
        <v>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5">
      <c r="A4" s="20"/>
      <c r="B4" s="20"/>
      <c r="C4" s="20"/>
      <c r="D4" s="1"/>
      <c r="E4" s="1"/>
      <c r="F4" s="1"/>
      <c r="G4" s="2"/>
      <c r="H4" s="1"/>
      <c r="I4" s="2"/>
      <c r="J4" s="1"/>
      <c r="K4" s="2"/>
      <c r="L4" s="1"/>
      <c r="M4" s="2"/>
      <c r="N4" s="1"/>
      <c r="O4" s="2"/>
      <c r="P4" s="1"/>
    </row>
    <row r="5" spans="1:17" x14ac:dyDescent="0.25">
      <c r="A5" s="6" t="s">
        <v>34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</row>
    <row r="6" spans="1:17" x14ac:dyDescent="0.25">
      <c r="A6" s="9" t="s">
        <v>35</v>
      </c>
      <c r="B6" s="9"/>
      <c r="C6" s="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ht="24" x14ac:dyDescent="0.25">
      <c r="A7" s="10" t="s">
        <v>36</v>
      </c>
      <c r="B7" s="10" t="s">
        <v>37</v>
      </c>
      <c r="C7" s="10" t="s">
        <v>6</v>
      </c>
      <c r="D7" s="10" t="s">
        <v>38</v>
      </c>
      <c r="E7" s="10" t="s">
        <v>39</v>
      </c>
      <c r="F7" s="10" t="s">
        <v>7</v>
      </c>
      <c r="G7" s="10" t="s">
        <v>32</v>
      </c>
      <c r="H7" s="10" t="s">
        <v>40</v>
      </c>
      <c r="I7" s="10" t="s">
        <v>41</v>
      </c>
      <c r="J7" s="10" t="s">
        <v>42</v>
      </c>
      <c r="K7" s="10" t="s">
        <v>43</v>
      </c>
      <c r="L7" s="10" t="s">
        <v>44</v>
      </c>
      <c r="M7" s="10" t="s">
        <v>45</v>
      </c>
      <c r="N7" s="10" t="s">
        <v>46</v>
      </c>
      <c r="O7" s="10" t="s">
        <v>47</v>
      </c>
      <c r="P7" s="10" t="s">
        <v>48</v>
      </c>
      <c r="Q7" s="10" t="s">
        <v>49</v>
      </c>
    </row>
    <row r="8" spans="1:17" ht="24" x14ac:dyDescent="0.25">
      <c r="A8" s="15" t="s">
        <v>8</v>
      </c>
      <c r="B8" s="11" t="s">
        <v>9</v>
      </c>
      <c r="C8" s="11" t="s">
        <v>10</v>
      </c>
      <c r="D8" s="16" t="s">
        <v>11</v>
      </c>
      <c r="E8" s="17">
        <v>2369137320</v>
      </c>
      <c r="F8" s="17">
        <v>2369137320</v>
      </c>
      <c r="G8" s="18">
        <f>+F8/E8</f>
        <v>1</v>
      </c>
      <c r="H8" s="17">
        <v>0</v>
      </c>
      <c r="I8" s="18">
        <f>+H8/E8</f>
        <v>0</v>
      </c>
      <c r="J8" s="17">
        <v>1474564338</v>
      </c>
      <c r="K8" s="18">
        <f>+J8/E8</f>
        <v>0.62240560120846011</v>
      </c>
      <c r="L8" s="17">
        <v>1474274250</v>
      </c>
      <c r="M8" s="18">
        <f>+L8/E8</f>
        <v>0.62228315663863676</v>
      </c>
      <c r="N8" s="17">
        <v>1474274250</v>
      </c>
      <c r="O8" s="18">
        <f>+N8/E8</f>
        <v>0.62228315663863676</v>
      </c>
      <c r="P8" s="17">
        <v>1474274250</v>
      </c>
      <c r="Q8" s="19">
        <f>+P8/E8</f>
        <v>0.62228315663863676</v>
      </c>
    </row>
    <row r="9" spans="1:17" ht="24" x14ac:dyDescent="0.25">
      <c r="A9" s="15" t="s">
        <v>12</v>
      </c>
      <c r="B9" s="11" t="s">
        <v>9</v>
      </c>
      <c r="C9" s="11" t="s">
        <v>10</v>
      </c>
      <c r="D9" s="16" t="s">
        <v>13</v>
      </c>
      <c r="E9" s="17">
        <v>546330564</v>
      </c>
      <c r="F9" s="17">
        <v>546330564</v>
      </c>
      <c r="G9" s="18">
        <f t="shared" ref="G9:G34" si="0">+F9/E9</f>
        <v>1</v>
      </c>
      <c r="H9" s="17">
        <v>0</v>
      </c>
      <c r="I9" s="18">
        <f t="shared" ref="I9:I34" si="1">+H9/E9</f>
        <v>0</v>
      </c>
      <c r="J9" s="17">
        <v>302820102</v>
      </c>
      <c r="K9" s="18">
        <f t="shared" ref="K9:K34" si="2">+J9/E9</f>
        <v>0.55427999448333998</v>
      </c>
      <c r="L9" s="17">
        <v>302820102</v>
      </c>
      <c r="M9" s="18">
        <f t="shared" ref="M9:M32" si="3">+L9/E9</f>
        <v>0.55427999448333998</v>
      </c>
      <c r="N9" s="17">
        <v>302820102</v>
      </c>
      <c r="O9" s="18">
        <f t="shared" ref="O9:O34" si="4">+N9/E9</f>
        <v>0.55427999448333998</v>
      </c>
      <c r="P9" s="17">
        <v>302820102</v>
      </c>
      <c r="Q9" s="19">
        <f t="shared" ref="Q9:Q34" si="5">+P9/E9</f>
        <v>0.55427999448333998</v>
      </c>
    </row>
    <row r="10" spans="1:17" ht="24" x14ac:dyDescent="0.25">
      <c r="A10" s="15" t="s">
        <v>14</v>
      </c>
      <c r="B10" s="11" t="s">
        <v>9</v>
      </c>
      <c r="C10" s="11" t="s">
        <v>10</v>
      </c>
      <c r="D10" s="16" t="s">
        <v>15</v>
      </c>
      <c r="E10" s="17">
        <v>727970913</v>
      </c>
      <c r="F10" s="17">
        <v>670673879</v>
      </c>
      <c r="G10" s="18">
        <f t="shared" si="0"/>
        <v>0.92129213822036315</v>
      </c>
      <c r="H10" s="17">
        <v>57297034</v>
      </c>
      <c r="I10" s="18">
        <f t="shared" si="1"/>
        <v>7.870786177963679E-2</v>
      </c>
      <c r="J10" s="17">
        <v>316837464</v>
      </c>
      <c r="K10" s="18">
        <f t="shared" si="2"/>
        <v>0.43523368632175008</v>
      </c>
      <c r="L10" s="17">
        <v>316837464</v>
      </c>
      <c r="M10" s="18">
        <f t="shared" si="3"/>
        <v>0.43523368632175008</v>
      </c>
      <c r="N10" s="17">
        <v>316837464</v>
      </c>
      <c r="O10" s="18">
        <f t="shared" si="4"/>
        <v>0.43523368632175008</v>
      </c>
      <c r="P10" s="17">
        <v>316837464</v>
      </c>
      <c r="Q10" s="19">
        <f t="shared" si="5"/>
        <v>0.43523368632175008</v>
      </c>
    </row>
    <row r="11" spans="1:17" ht="36" x14ac:dyDescent="0.25">
      <c r="A11" s="15" t="s">
        <v>16</v>
      </c>
      <c r="B11" s="11" t="s">
        <v>9</v>
      </c>
      <c r="C11" s="11" t="s">
        <v>10</v>
      </c>
      <c r="D11" s="16" t="s">
        <v>17</v>
      </c>
      <c r="E11" s="17">
        <v>120000000</v>
      </c>
      <c r="F11" s="17">
        <v>120000000</v>
      </c>
      <c r="G11" s="18">
        <f t="shared" si="0"/>
        <v>1</v>
      </c>
      <c r="H11" s="17">
        <v>0</v>
      </c>
      <c r="I11" s="18">
        <f t="shared" si="1"/>
        <v>0</v>
      </c>
      <c r="J11" s="17">
        <v>64641251</v>
      </c>
      <c r="K11" s="18">
        <f t="shared" si="2"/>
        <v>0.53867709166666666</v>
      </c>
      <c r="L11" s="17">
        <v>64641251</v>
      </c>
      <c r="M11" s="18">
        <f t="shared" si="3"/>
        <v>0.53867709166666666</v>
      </c>
      <c r="N11" s="17">
        <v>64641251</v>
      </c>
      <c r="O11" s="18">
        <f t="shared" si="4"/>
        <v>0.53867709166666666</v>
      </c>
      <c r="P11" s="17">
        <v>64641251</v>
      </c>
      <c r="Q11" s="19">
        <f t="shared" si="5"/>
        <v>0.53867709166666666</v>
      </c>
    </row>
    <row r="12" spans="1:17" ht="24" x14ac:dyDescent="0.25">
      <c r="A12" s="15" t="s">
        <v>18</v>
      </c>
      <c r="B12" s="11" t="s">
        <v>9</v>
      </c>
      <c r="C12" s="11" t="s">
        <v>10</v>
      </c>
      <c r="D12" s="16" t="s">
        <v>19</v>
      </c>
      <c r="E12" s="17">
        <v>973472600</v>
      </c>
      <c r="F12" s="17">
        <v>943301209</v>
      </c>
      <c r="G12" s="18">
        <f t="shared" si="0"/>
        <v>0.96900643017584676</v>
      </c>
      <c r="H12" s="17">
        <v>30171391</v>
      </c>
      <c r="I12" s="18">
        <f t="shared" si="1"/>
        <v>3.0993569824153244E-2</v>
      </c>
      <c r="J12" s="17">
        <v>892279609</v>
      </c>
      <c r="K12" s="18">
        <f t="shared" si="2"/>
        <v>0.91659447733813981</v>
      </c>
      <c r="L12" s="17">
        <v>405329175</v>
      </c>
      <c r="M12" s="18">
        <f t="shared" si="3"/>
        <v>0.41637450812688515</v>
      </c>
      <c r="N12" s="17">
        <v>405329175</v>
      </c>
      <c r="O12" s="18">
        <f t="shared" si="4"/>
        <v>0.41637450812688515</v>
      </c>
      <c r="P12" s="17">
        <v>405329175</v>
      </c>
      <c r="Q12" s="19">
        <f t="shared" si="5"/>
        <v>0.41637450812688515</v>
      </c>
    </row>
    <row r="13" spans="1:17" ht="36" x14ac:dyDescent="0.25">
      <c r="A13" s="15" t="s">
        <v>20</v>
      </c>
      <c r="B13" s="11" t="s">
        <v>9</v>
      </c>
      <c r="C13" s="11" t="s">
        <v>10</v>
      </c>
      <c r="D13" s="16" t="s">
        <v>21</v>
      </c>
      <c r="E13" s="17">
        <v>1054631605</v>
      </c>
      <c r="F13" s="17">
        <v>1054631605</v>
      </c>
      <c r="G13" s="18">
        <f t="shared" si="0"/>
        <v>1</v>
      </c>
      <c r="H13" s="17">
        <v>0</v>
      </c>
      <c r="I13" s="18">
        <f t="shared" si="1"/>
        <v>0</v>
      </c>
      <c r="J13" s="17">
        <v>643145571</v>
      </c>
      <c r="K13" s="18">
        <f t="shared" si="2"/>
        <v>0.60982960111459961</v>
      </c>
      <c r="L13" s="17">
        <v>643145571</v>
      </c>
      <c r="M13" s="18">
        <f t="shared" si="3"/>
        <v>0.60982960111459961</v>
      </c>
      <c r="N13" s="17">
        <v>643145571</v>
      </c>
      <c r="O13" s="18">
        <f t="shared" si="4"/>
        <v>0.60982960111459961</v>
      </c>
      <c r="P13" s="17">
        <v>643145571</v>
      </c>
      <c r="Q13" s="19">
        <f t="shared" si="5"/>
        <v>0.60982960111459961</v>
      </c>
    </row>
    <row r="14" spans="1:17" x14ac:dyDescent="0.25">
      <c r="A14" s="21" t="s">
        <v>50</v>
      </c>
      <c r="B14" s="21"/>
      <c r="C14" s="21"/>
      <c r="D14" s="44"/>
      <c r="E14" s="45">
        <f>SUM(E8:E13)</f>
        <v>5791543002</v>
      </c>
      <c r="F14" s="45">
        <f t="shared" ref="F14:P14" si="6">SUM(F8:F13)</f>
        <v>5704074577</v>
      </c>
      <c r="G14" s="46">
        <f t="shared" si="0"/>
        <v>0.98489721565223731</v>
      </c>
      <c r="H14" s="45">
        <f t="shared" si="6"/>
        <v>87468425</v>
      </c>
      <c r="I14" s="46">
        <f t="shared" si="1"/>
        <v>1.5102784347762665E-2</v>
      </c>
      <c r="J14" s="45">
        <f t="shared" si="6"/>
        <v>3694288335</v>
      </c>
      <c r="K14" s="46">
        <f t="shared" si="2"/>
        <v>0.63787635414677013</v>
      </c>
      <c r="L14" s="45">
        <f t="shared" si="6"/>
        <v>3207047813</v>
      </c>
      <c r="M14" s="46">
        <f t="shared" si="3"/>
        <v>0.55374669788215447</v>
      </c>
      <c r="N14" s="45">
        <f t="shared" si="6"/>
        <v>3207047813</v>
      </c>
      <c r="O14" s="46">
        <f t="shared" si="4"/>
        <v>0.55374669788215447</v>
      </c>
      <c r="P14" s="45">
        <f t="shared" si="6"/>
        <v>3207047813</v>
      </c>
      <c r="Q14" s="47">
        <f t="shared" si="5"/>
        <v>0.55374669788215447</v>
      </c>
    </row>
    <row r="15" spans="1:17" x14ac:dyDescent="0.25">
      <c r="A15" s="23"/>
      <c r="B15" s="23"/>
      <c r="C15" s="24"/>
      <c r="D15" s="25"/>
      <c r="E15" s="26"/>
      <c r="F15" s="26"/>
      <c r="G15" s="27"/>
      <c r="H15" s="26"/>
      <c r="I15" s="27"/>
      <c r="J15" s="26"/>
      <c r="K15" s="27"/>
      <c r="L15" s="26"/>
      <c r="M15" s="27"/>
      <c r="N15" s="26"/>
      <c r="O15" s="27"/>
      <c r="P15" s="26"/>
      <c r="Q15" s="28"/>
    </row>
    <row r="16" spans="1:17" x14ac:dyDescent="0.25">
      <c r="A16" s="6" t="s">
        <v>51</v>
      </c>
      <c r="B16" s="6"/>
      <c r="C16" s="6"/>
      <c r="D16" s="29"/>
      <c r="E16" s="30"/>
      <c r="F16" s="30"/>
      <c r="G16" s="31"/>
      <c r="H16" s="30"/>
      <c r="I16" s="31"/>
      <c r="J16" s="30"/>
      <c r="K16" s="31"/>
      <c r="L16" s="30"/>
      <c r="M16" s="31"/>
      <c r="N16" s="30"/>
      <c r="O16" s="31"/>
      <c r="P16" s="30"/>
    </row>
    <row r="17" spans="1:17" ht="24" x14ac:dyDescent="0.25">
      <c r="A17" s="22" t="s">
        <v>36</v>
      </c>
      <c r="B17" s="22" t="s">
        <v>37</v>
      </c>
      <c r="C17" s="22" t="s">
        <v>6</v>
      </c>
      <c r="D17" s="22" t="s">
        <v>38</v>
      </c>
      <c r="E17" s="22" t="s">
        <v>39</v>
      </c>
      <c r="F17" s="22" t="s">
        <v>7</v>
      </c>
      <c r="G17" s="22" t="s">
        <v>32</v>
      </c>
      <c r="H17" s="22" t="s">
        <v>40</v>
      </c>
      <c r="I17" s="22" t="s">
        <v>41</v>
      </c>
      <c r="J17" s="22" t="s">
        <v>42</v>
      </c>
      <c r="K17" s="22" t="s">
        <v>43</v>
      </c>
      <c r="L17" s="22" t="s">
        <v>44</v>
      </c>
      <c r="M17" s="22" t="s">
        <v>45</v>
      </c>
      <c r="N17" s="22" t="s">
        <v>46</v>
      </c>
      <c r="O17" s="22" t="s">
        <v>47</v>
      </c>
      <c r="P17" s="22" t="s">
        <v>48</v>
      </c>
      <c r="Q17" s="22" t="s">
        <v>49</v>
      </c>
    </row>
    <row r="18" spans="1:17" ht="24" x14ac:dyDescent="0.25">
      <c r="A18" s="15" t="s">
        <v>22</v>
      </c>
      <c r="B18" s="11" t="s">
        <v>9</v>
      </c>
      <c r="C18" s="11" t="s">
        <v>10</v>
      </c>
      <c r="D18" s="16" t="s">
        <v>23</v>
      </c>
      <c r="E18" s="17">
        <v>4000000</v>
      </c>
      <c r="F18" s="17">
        <v>0</v>
      </c>
      <c r="G18" s="18">
        <f t="shared" si="0"/>
        <v>0</v>
      </c>
      <c r="H18" s="17">
        <v>4000000</v>
      </c>
      <c r="I18" s="18">
        <f t="shared" si="1"/>
        <v>1</v>
      </c>
      <c r="J18" s="17">
        <v>0</v>
      </c>
      <c r="K18" s="18">
        <f t="shared" si="2"/>
        <v>0</v>
      </c>
      <c r="L18" s="17">
        <v>0</v>
      </c>
      <c r="M18" s="18">
        <f t="shared" si="3"/>
        <v>0</v>
      </c>
      <c r="N18" s="17">
        <v>0</v>
      </c>
      <c r="O18" s="18">
        <f t="shared" si="4"/>
        <v>0</v>
      </c>
      <c r="P18" s="17">
        <v>0</v>
      </c>
      <c r="Q18" s="19">
        <f t="shared" si="5"/>
        <v>0</v>
      </c>
    </row>
    <row r="19" spans="1:17" ht="24" x14ac:dyDescent="0.25">
      <c r="A19" s="15" t="s">
        <v>24</v>
      </c>
      <c r="B19" s="11" t="s">
        <v>9</v>
      </c>
      <c r="C19" s="11" t="s">
        <v>10</v>
      </c>
      <c r="D19" s="16" t="s">
        <v>25</v>
      </c>
      <c r="E19" s="17">
        <v>2912491380</v>
      </c>
      <c r="F19" s="17">
        <v>2908111587</v>
      </c>
      <c r="G19" s="18">
        <f t="shared" si="0"/>
        <v>0.99849620396129724</v>
      </c>
      <c r="H19" s="17">
        <v>4379793</v>
      </c>
      <c r="I19" s="18">
        <f t="shared" si="1"/>
        <v>1.5037960387027823E-3</v>
      </c>
      <c r="J19" s="17">
        <v>2706288197</v>
      </c>
      <c r="K19" s="18">
        <f t="shared" si="2"/>
        <v>0.92920041432019618</v>
      </c>
      <c r="L19" s="17">
        <v>1843949468.02</v>
      </c>
      <c r="M19" s="18">
        <f t="shared" si="3"/>
        <v>0.63311757098487964</v>
      </c>
      <c r="N19" s="17">
        <v>1843949468.02</v>
      </c>
      <c r="O19" s="18">
        <f t="shared" si="4"/>
        <v>0.63311757098487964</v>
      </c>
      <c r="P19" s="17">
        <v>1843949468.02</v>
      </c>
      <c r="Q19" s="19">
        <f t="shared" si="5"/>
        <v>0.63311757098487964</v>
      </c>
    </row>
    <row r="20" spans="1:17" x14ac:dyDescent="0.25">
      <c r="A20" s="32" t="s">
        <v>52</v>
      </c>
      <c r="B20" s="32"/>
      <c r="C20" s="32"/>
      <c r="D20" s="32"/>
      <c r="E20" s="45">
        <f>SUM(E18:E19)</f>
        <v>2916491380</v>
      </c>
      <c r="F20" s="45">
        <f t="shared" ref="F20:P20" si="7">SUM(F18:F19)</f>
        <v>2908111587</v>
      </c>
      <c r="G20" s="46">
        <f t="shared" si="0"/>
        <v>0.99712675543721307</v>
      </c>
      <c r="H20" s="45">
        <f t="shared" si="7"/>
        <v>8379793</v>
      </c>
      <c r="I20" s="46">
        <f t="shared" si="1"/>
        <v>2.8732445627869473E-3</v>
      </c>
      <c r="J20" s="45">
        <f t="shared" si="7"/>
        <v>2706288197</v>
      </c>
      <c r="K20" s="46">
        <f t="shared" si="2"/>
        <v>0.92792600573364292</v>
      </c>
      <c r="L20" s="45">
        <f t="shared" si="7"/>
        <v>1843949468.02</v>
      </c>
      <c r="M20" s="46">
        <f t="shared" si="3"/>
        <v>0.6322492432739506</v>
      </c>
      <c r="N20" s="45">
        <f t="shared" si="7"/>
        <v>1843949468.02</v>
      </c>
      <c r="O20" s="46">
        <f t="shared" si="4"/>
        <v>0.6322492432739506</v>
      </c>
      <c r="P20" s="45">
        <f t="shared" si="7"/>
        <v>1843949468.02</v>
      </c>
      <c r="Q20" s="47">
        <f t="shared" si="5"/>
        <v>0.6322492432739506</v>
      </c>
    </row>
    <row r="21" spans="1:17" x14ac:dyDescent="0.25">
      <c r="A21" s="23"/>
      <c r="B21" s="23"/>
      <c r="C21" s="24"/>
      <c r="D21" s="23"/>
      <c r="E21" s="26"/>
      <c r="F21" s="26"/>
      <c r="G21" s="27"/>
      <c r="H21" s="26"/>
      <c r="I21" s="27"/>
      <c r="J21" s="26"/>
      <c r="K21" s="27"/>
      <c r="L21" s="26"/>
      <c r="M21" s="27"/>
      <c r="N21" s="26"/>
      <c r="O21" s="27"/>
      <c r="P21" s="26"/>
      <c r="Q21" s="28"/>
    </row>
    <row r="22" spans="1:17" x14ac:dyDescent="0.25">
      <c r="A22" s="6" t="s">
        <v>53</v>
      </c>
      <c r="B22" s="6"/>
      <c r="C22" s="13"/>
      <c r="D22" s="12"/>
      <c r="E22" s="30"/>
      <c r="F22" s="30"/>
      <c r="G22" s="31"/>
      <c r="H22" s="30"/>
      <c r="I22" s="31"/>
      <c r="J22" s="30"/>
      <c r="K22" s="31"/>
      <c r="L22" s="30"/>
      <c r="M22" s="31"/>
      <c r="N22" s="30"/>
      <c r="O22" s="31"/>
      <c r="P22" s="30"/>
    </row>
    <row r="23" spans="1:17" ht="24" x14ac:dyDescent="0.25">
      <c r="A23" s="22" t="s">
        <v>36</v>
      </c>
      <c r="B23" s="22" t="s">
        <v>37</v>
      </c>
      <c r="C23" s="22" t="s">
        <v>6</v>
      </c>
      <c r="D23" s="22" t="s">
        <v>38</v>
      </c>
      <c r="E23" s="22" t="s">
        <v>39</v>
      </c>
      <c r="F23" s="22" t="s">
        <v>7</v>
      </c>
      <c r="G23" s="22" t="s">
        <v>32</v>
      </c>
      <c r="H23" s="22" t="s">
        <v>40</v>
      </c>
      <c r="I23" s="22" t="s">
        <v>41</v>
      </c>
      <c r="J23" s="22" t="s">
        <v>42</v>
      </c>
      <c r="K23" s="22" t="s">
        <v>43</v>
      </c>
      <c r="L23" s="22" t="s">
        <v>44</v>
      </c>
      <c r="M23" s="22" t="s">
        <v>45</v>
      </c>
      <c r="N23" s="22" t="s">
        <v>46</v>
      </c>
      <c r="O23" s="22" t="s">
        <v>47</v>
      </c>
      <c r="P23" s="22" t="s">
        <v>48</v>
      </c>
      <c r="Q23" s="22" t="s">
        <v>49</v>
      </c>
    </row>
    <row r="24" spans="1:17" ht="24" x14ac:dyDescent="0.25">
      <c r="A24" s="33" t="s">
        <v>26</v>
      </c>
      <c r="B24" s="34" t="s">
        <v>9</v>
      </c>
      <c r="C24" s="34" t="s">
        <v>27</v>
      </c>
      <c r="D24" s="35" t="s">
        <v>28</v>
      </c>
      <c r="E24" s="36">
        <v>37000000</v>
      </c>
      <c r="F24" s="36">
        <v>0</v>
      </c>
      <c r="G24" s="37">
        <f t="shared" si="0"/>
        <v>0</v>
      </c>
      <c r="H24" s="36">
        <v>37000000</v>
      </c>
      <c r="I24" s="37">
        <f t="shared" si="1"/>
        <v>1</v>
      </c>
      <c r="J24" s="36">
        <v>0</v>
      </c>
      <c r="K24" s="37">
        <f t="shared" si="2"/>
        <v>0</v>
      </c>
      <c r="L24" s="36">
        <v>0</v>
      </c>
      <c r="M24" s="37">
        <f t="shared" si="3"/>
        <v>0</v>
      </c>
      <c r="N24" s="36">
        <v>0</v>
      </c>
      <c r="O24" s="37">
        <f t="shared" si="4"/>
        <v>0</v>
      </c>
      <c r="P24" s="36">
        <v>0</v>
      </c>
      <c r="Q24" s="38">
        <f t="shared" si="5"/>
        <v>0</v>
      </c>
    </row>
    <row r="25" spans="1:17" x14ac:dyDescent="0.25">
      <c r="A25" s="40"/>
      <c r="B25" s="41"/>
      <c r="C25" s="41"/>
      <c r="D25" s="25"/>
      <c r="E25" s="26"/>
      <c r="F25" s="26"/>
      <c r="G25" s="27"/>
      <c r="H25" s="26"/>
      <c r="I25" s="27"/>
      <c r="J25" s="26"/>
      <c r="K25" s="27"/>
      <c r="L25" s="26"/>
      <c r="M25" s="27"/>
      <c r="N25" s="26"/>
      <c r="O25" s="27"/>
      <c r="P25" s="26"/>
      <c r="Q25" s="28"/>
    </row>
    <row r="26" spans="1:17" x14ac:dyDescent="0.25">
      <c r="A26" s="42" t="s">
        <v>54</v>
      </c>
      <c r="B26" s="42"/>
      <c r="C26" s="42"/>
      <c r="D26" s="42"/>
      <c r="E26" s="48">
        <f>+E24+E20+E14</f>
        <v>8745034382</v>
      </c>
      <c r="F26" s="48">
        <f>+F24+F20+F14</f>
        <v>8612186164</v>
      </c>
      <c r="G26" s="49">
        <f t="shared" si="0"/>
        <v>0.98480872547814757</v>
      </c>
      <c r="H26" s="48">
        <f>+H24+H20+H14</f>
        <v>132848218</v>
      </c>
      <c r="I26" s="49">
        <f t="shared" si="1"/>
        <v>1.5191274521852417E-2</v>
      </c>
      <c r="J26" s="48">
        <f>+J24+J20+J14</f>
        <v>6400576532</v>
      </c>
      <c r="K26" s="49">
        <f t="shared" si="2"/>
        <v>0.73190981903677554</v>
      </c>
      <c r="L26" s="48">
        <f>+L24+L20+L14</f>
        <v>5050997281.0200005</v>
      </c>
      <c r="M26" s="49">
        <f t="shared" si="3"/>
        <v>0.57758461092120161</v>
      </c>
      <c r="N26" s="48">
        <f>+N24+N20+N14</f>
        <v>5050997281.0200005</v>
      </c>
      <c r="O26" s="49">
        <f t="shared" si="4"/>
        <v>0.57758461092120161</v>
      </c>
      <c r="P26" s="48">
        <f>+P24+P20+P14</f>
        <v>5050997281.0200005</v>
      </c>
      <c r="Q26" s="50">
        <f t="shared" si="5"/>
        <v>0.57758461092120161</v>
      </c>
    </row>
    <row r="27" spans="1:17" x14ac:dyDescent="0.25">
      <c r="A27" s="23"/>
      <c r="B27" s="23"/>
      <c r="C27" s="24"/>
      <c r="D27" s="23"/>
      <c r="E27" s="26"/>
      <c r="F27" s="26"/>
      <c r="G27" s="27"/>
      <c r="H27" s="26"/>
      <c r="I27" s="27"/>
      <c r="J27" s="26"/>
      <c r="K27" s="27"/>
      <c r="L27" s="26"/>
      <c r="M27" s="27"/>
      <c r="N27" s="26"/>
      <c r="O27" s="27"/>
      <c r="P27" s="26"/>
      <c r="Q27" s="28"/>
    </row>
    <row r="28" spans="1:17" x14ac:dyDescent="0.25">
      <c r="A28" s="43" t="s">
        <v>55</v>
      </c>
      <c r="B28" s="12"/>
      <c r="C28" s="13"/>
      <c r="D28" s="12"/>
      <c r="E28" s="30"/>
      <c r="F28" s="30"/>
      <c r="G28" s="31"/>
      <c r="H28" s="30"/>
      <c r="I28" s="31"/>
      <c r="J28" s="30"/>
      <c r="K28" s="31"/>
      <c r="L28" s="30"/>
      <c r="M28" s="31"/>
      <c r="N28" s="30"/>
      <c r="O28" s="31"/>
      <c r="P28" s="30"/>
    </row>
    <row r="29" spans="1:17" ht="24" x14ac:dyDescent="0.25">
      <c r="A29" s="22" t="s">
        <v>36</v>
      </c>
      <c r="B29" s="22" t="s">
        <v>37</v>
      </c>
      <c r="C29" s="22" t="s">
        <v>6</v>
      </c>
      <c r="D29" s="22" t="s">
        <v>38</v>
      </c>
      <c r="E29" s="22" t="s">
        <v>39</v>
      </c>
      <c r="F29" s="22" t="s">
        <v>7</v>
      </c>
      <c r="G29" s="22" t="s">
        <v>32</v>
      </c>
      <c r="H29" s="22" t="s">
        <v>40</v>
      </c>
      <c r="I29" s="22" t="s">
        <v>41</v>
      </c>
      <c r="J29" s="22" t="s">
        <v>42</v>
      </c>
      <c r="K29" s="22" t="s">
        <v>43</v>
      </c>
      <c r="L29" s="22" t="s">
        <v>44</v>
      </c>
      <c r="M29" s="22" t="s">
        <v>45</v>
      </c>
      <c r="N29" s="22" t="s">
        <v>46</v>
      </c>
      <c r="O29" s="22" t="s">
        <v>47</v>
      </c>
      <c r="P29" s="22" t="s">
        <v>48</v>
      </c>
      <c r="Q29" s="22" t="s">
        <v>49</v>
      </c>
    </row>
    <row r="30" spans="1:17" ht="36" x14ac:dyDescent="0.25">
      <c r="A30" s="15" t="s">
        <v>29</v>
      </c>
      <c r="B30" s="11" t="s">
        <v>9</v>
      </c>
      <c r="C30" s="11" t="s">
        <v>10</v>
      </c>
      <c r="D30" s="16" t="s">
        <v>30</v>
      </c>
      <c r="E30" s="17">
        <v>2300000000</v>
      </c>
      <c r="F30" s="17">
        <v>2298707999.48</v>
      </c>
      <c r="G30" s="18">
        <f t="shared" si="0"/>
        <v>0.99943826064347829</v>
      </c>
      <c r="H30" s="17">
        <v>1292000.52</v>
      </c>
      <c r="I30" s="18">
        <f t="shared" si="1"/>
        <v>5.6173935652173912E-4</v>
      </c>
      <c r="J30" s="17">
        <v>2138707999.48</v>
      </c>
      <c r="K30" s="18">
        <f t="shared" si="2"/>
        <v>0.9298730432521739</v>
      </c>
      <c r="L30" s="17">
        <v>1130584835</v>
      </c>
      <c r="M30" s="18">
        <f t="shared" si="3"/>
        <v>0.4915586239130435</v>
      </c>
      <c r="N30" s="17">
        <v>1130584835</v>
      </c>
      <c r="O30" s="18">
        <f t="shared" si="4"/>
        <v>0.4915586239130435</v>
      </c>
      <c r="P30" s="17">
        <v>1130584835</v>
      </c>
      <c r="Q30" s="19">
        <f t="shared" si="5"/>
        <v>0.4915586239130435</v>
      </c>
    </row>
    <row r="31" spans="1:17" ht="36" x14ac:dyDescent="0.25">
      <c r="A31" s="15" t="s">
        <v>29</v>
      </c>
      <c r="B31" s="11" t="s">
        <v>9</v>
      </c>
      <c r="C31" s="11" t="s">
        <v>31</v>
      </c>
      <c r="D31" s="16" t="s">
        <v>30</v>
      </c>
      <c r="E31" s="17">
        <v>6700000000</v>
      </c>
      <c r="F31" s="17">
        <v>6682526901</v>
      </c>
      <c r="G31" s="18">
        <f t="shared" si="0"/>
        <v>0.99739207477611935</v>
      </c>
      <c r="H31" s="17">
        <v>17473099</v>
      </c>
      <c r="I31" s="18">
        <f t="shared" si="1"/>
        <v>2.6079252238805969E-3</v>
      </c>
      <c r="J31" s="17">
        <v>6592645339.3500004</v>
      </c>
      <c r="K31" s="18">
        <f t="shared" si="2"/>
        <v>0.98397691632089557</v>
      </c>
      <c r="L31" s="17">
        <v>3103059904.3499999</v>
      </c>
      <c r="M31" s="18">
        <f t="shared" si="3"/>
        <v>0.46314326930597016</v>
      </c>
      <c r="N31" s="17">
        <v>3103059904.3499999</v>
      </c>
      <c r="O31" s="18">
        <f t="shared" si="4"/>
        <v>0.46314326930597016</v>
      </c>
      <c r="P31" s="17">
        <v>3103059904.3499999</v>
      </c>
      <c r="Q31" s="19">
        <f t="shared" si="5"/>
        <v>0.46314326930597016</v>
      </c>
    </row>
    <row r="32" spans="1:17" x14ac:dyDescent="0.25">
      <c r="A32" s="32" t="s">
        <v>56</v>
      </c>
      <c r="B32" s="32"/>
      <c r="C32" s="32"/>
      <c r="D32" s="44"/>
      <c r="E32" s="45">
        <f>SUM(E30:E31)</f>
        <v>9000000000</v>
      </c>
      <c r="F32" s="45">
        <f t="shared" ref="F32:P32" si="8">SUM(F30:F31)</f>
        <v>8981234900.4799995</v>
      </c>
      <c r="G32" s="46">
        <f t="shared" si="0"/>
        <v>0.99791498894222219</v>
      </c>
      <c r="H32" s="45">
        <f t="shared" si="8"/>
        <v>18765099.52</v>
      </c>
      <c r="I32" s="46">
        <f t="shared" si="1"/>
        <v>2.0850110577777777E-3</v>
      </c>
      <c r="J32" s="45">
        <f t="shared" si="8"/>
        <v>8731353338.8299999</v>
      </c>
      <c r="K32" s="46">
        <f t="shared" si="2"/>
        <v>0.97015037098111112</v>
      </c>
      <c r="L32" s="45">
        <f t="shared" si="8"/>
        <v>4233644739.3499999</v>
      </c>
      <c r="M32" s="46">
        <f t="shared" si="3"/>
        <v>0.4704049710388889</v>
      </c>
      <c r="N32" s="45">
        <f t="shared" si="8"/>
        <v>4233644739.3499999</v>
      </c>
      <c r="O32" s="46">
        <f t="shared" si="4"/>
        <v>0.4704049710388889</v>
      </c>
      <c r="P32" s="45">
        <f t="shared" si="8"/>
        <v>4233644739.3499999</v>
      </c>
      <c r="Q32" s="47">
        <f t="shared" si="5"/>
        <v>0.4704049710388889</v>
      </c>
    </row>
    <row r="33" spans="1:17" x14ac:dyDescent="0.25">
      <c r="A33" s="51"/>
      <c r="B33" s="51"/>
      <c r="C33" s="52"/>
      <c r="D33" s="53"/>
      <c r="E33" s="54"/>
      <c r="F33" s="54"/>
      <c r="G33" s="55"/>
      <c r="H33" s="54"/>
      <c r="I33" s="55"/>
      <c r="J33" s="54"/>
      <c r="K33" s="55"/>
      <c r="L33" s="54"/>
      <c r="M33" s="55"/>
      <c r="N33" s="54"/>
      <c r="O33" s="55"/>
      <c r="P33" s="54"/>
      <c r="Q33" s="56"/>
    </row>
    <row r="34" spans="1:17" x14ac:dyDescent="0.25">
      <c r="A34" s="39" t="s">
        <v>57</v>
      </c>
      <c r="B34" s="39"/>
      <c r="C34" s="39"/>
      <c r="D34" s="57" t="s">
        <v>1</v>
      </c>
      <c r="E34" s="58">
        <v>17745034382</v>
      </c>
      <c r="F34" s="58">
        <v>17593421064.48</v>
      </c>
      <c r="G34" s="59">
        <f t="shared" si="0"/>
        <v>0.99145601444008513</v>
      </c>
      <c r="H34" s="58">
        <v>151613317.52000001</v>
      </c>
      <c r="I34" s="59">
        <f t="shared" si="1"/>
        <v>8.5439855599148198E-3</v>
      </c>
      <c r="J34" s="58">
        <v>15131929870.83</v>
      </c>
      <c r="K34" s="59">
        <f t="shared" si="2"/>
        <v>0.85274164845684097</v>
      </c>
      <c r="L34" s="58">
        <v>9284642020.3700008</v>
      </c>
      <c r="M34" s="59">
        <f>+L34/E34</f>
        <v>0.52322479745590389</v>
      </c>
      <c r="N34" s="58">
        <v>9284642020.3700008</v>
      </c>
      <c r="O34" s="59">
        <f t="shared" si="4"/>
        <v>0.52322479745590389</v>
      </c>
      <c r="P34" s="58">
        <v>9284642020.3700008</v>
      </c>
      <c r="Q34" s="60">
        <f t="shared" si="5"/>
        <v>0.52322479745590389</v>
      </c>
    </row>
    <row r="35" spans="1:17" ht="0" hidden="1" customHeight="1" x14ac:dyDescent="0.25"/>
    <row r="36" spans="1:17" ht="13.5" customHeight="1" x14ac:dyDescent="0.25"/>
    <row r="37" spans="1:17" x14ac:dyDescent="0.25">
      <c r="J37" s="61"/>
    </row>
  </sheetData>
  <mergeCells count="11">
    <mergeCell ref="A20:D20"/>
    <mergeCell ref="A22:B22"/>
    <mergeCell ref="A26:D26"/>
    <mergeCell ref="A32:C32"/>
    <mergeCell ref="A34:C34"/>
    <mergeCell ref="C1:M3"/>
    <mergeCell ref="N1:Q3"/>
    <mergeCell ref="A5:B5"/>
    <mergeCell ref="A6:C6"/>
    <mergeCell ref="A14:C14"/>
    <mergeCell ref="A16:C16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7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2017-08-01T14:30:41Z</cp:lastPrinted>
  <dcterms:created xsi:type="dcterms:W3CDTF">2017-08-01T14:02:44Z</dcterms:created>
  <dcterms:modified xsi:type="dcterms:W3CDTF">2017-08-01T14:32:15Z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