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5235" windowWidth="21585" windowHeight="4800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E30" i="1" l="1"/>
  <c r="K28" i="1" l="1"/>
  <c r="H28" i="1"/>
  <c r="F28" i="1"/>
  <c r="K20" i="1"/>
  <c r="K19" i="1"/>
  <c r="K18" i="1"/>
  <c r="H20" i="1"/>
  <c r="H19" i="1"/>
  <c r="H18" i="1"/>
  <c r="F20" i="1"/>
  <c r="F19" i="1"/>
  <c r="F18" i="1"/>
  <c r="K12" i="1"/>
  <c r="K11" i="1"/>
  <c r="K10" i="1"/>
  <c r="K9" i="1"/>
  <c r="K8" i="1"/>
  <c r="K7" i="1"/>
  <c r="H12" i="1"/>
  <c r="H11" i="1"/>
  <c r="H10" i="1"/>
  <c r="H9" i="1"/>
  <c r="H8" i="1"/>
  <c r="H7" i="1"/>
  <c r="F12" i="1"/>
  <c r="F11" i="1"/>
  <c r="F10" i="1"/>
  <c r="F9" i="1"/>
  <c r="F8" i="1"/>
  <c r="F7" i="1"/>
  <c r="I22" i="1"/>
  <c r="G22" i="1"/>
  <c r="E22" i="1"/>
  <c r="D22" i="1"/>
  <c r="I14" i="1"/>
  <c r="G14" i="1"/>
  <c r="E14" i="1"/>
  <c r="D14" i="1"/>
  <c r="D24" i="1" s="1"/>
  <c r="D30" i="1" s="1"/>
  <c r="F14" i="1" l="1"/>
  <c r="H22" i="1"/>
  <c r="K14" i="1"/>
  <c r="I24" i="1"/>
  <c r="H14" i="1"/>
  <c r="E24" i="1"/>
  <c r="G24" i="1"/>
  <c r="F22" i="1"/>
  <c r="K22" i="1"/>
  <c r="K24" i="1" l="1"/>
  <c r="I30" i="1"/>
  <c r="K30" i="1" s="1"/>
  <c r="H24" i="1"/>
  <c r="G30" i="1"/>
  <c r="H30" i="1" s="1"/>
  <c r="F24" i="1"/>
  <c r="F30" i="1"/>
</calcChain>
</file>

<file path=xl/sharedStrings.xml><?xml version="1.0" encoding="utf-8"?>
<sst xmlns="http://schemas.openxmlformats.org/spreadsheetml/2006/main" count="77" uniqueCount="48">
  <si>
    <t>Año Fiscal:</t>
  </si>
  <si>
    <t/>
  </si>
  <si>
    <t>Vigencia:</t>
  </si>
  <si>
    <t>Actual</t>
  </si>
  <si>
    <t>Periodo:</t>
  </si>
  <si>
    <t>Septiembre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</si>
  <si>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</si>
  <si>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</si>
  <si>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</si>
  <si>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</si>
  <si>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</si>
  <si>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</si>
  <si>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</si>
  <si>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</si>
  <si>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</si>
  <si>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</si>
  <si>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</si>
  <si>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</si>
  <si>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</si>
  <si>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</si>
  <si>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</si>
  <si>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</si>
  <si>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</si>
  <si>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</si>
  <si>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</si>
  <si>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</si>
  <si>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</si>
  <si>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Propios</t>
  </si>
  <si>
    <t>FORTALECIMIENTO DE LA CONTRATACIÓN PÚBLICA NACIONAL</t>
  </si>
  <si>
    <t>Colombia Compra Eficiente</t>
  </si>
  <si>
    <t>Funcionamiento</t>
  </si>
  <si>
    <t>Gastos de Personal</t>
  </si>
  <si>
    <t>Rubro</t>
  </si>
  <si>
    <t>Fuente</t>
  </si>
  <si>
    <t>Descripción</t>
  </si>
  <si>
    <t>Apr. Vigente</t>
  </si>
  <si>
    <t>% CDP</t>
  </si>
  <si>
    <t>RPS</t>
  </si>
  <si>
    <t>%RPS</t>
  </si>
  <si>
    <t>Pagos</t>
  </si>
  <si>
    <t>% Pagos</t>
  </si>
  <si>
    <t>Total Gastos de personal</t>
  </si>
  <si>
    <t>Gastos Generales</t>
  </si>
  <si>
    <t>Total Gastos Generales</t>
  </si>
  <si>
    <t>Total Funcionamiento</t>
  </si>
  <si>
    <t>Inversión</t>
  </si>
  <si>
    <t>Total Presupuesto CCE</t>
  </si>
  <si>
    <t>Ejecución Presupuestal 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</si>
</sst>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92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7" fillId="0" borderId="2" xfId="2" applyNumberFormat="1" applyFont="1" applyFill="1" applyBorder="1" applyAlignment="1">
      <alignment vertical="center" wrapText="1" readingOrder="1"/>
    </xf>
    <xf numFmtId="0" fontId="7" fillId="0" borderId="3" xfId="2" applyNumberFormat="1" applyFont="1" applyFill="1" applyBorder="1" applyAlignment="1">
      <alignment vertical="center" wrapText="1" readingOrder="1"/>
    </xf>
    <xf numFmtId="0" fontId="7" fillId="0" borderId="8" xfId="2" applyNumberFormat="1" applyFont="1" applyFill="1" applyBorder="1" applyAlignment="1">
      <alignment vertical="center" wrapText="1" readingOrder="1"/>
    </xf>
    <xf numFmtId="0" fontId="7" fillId="0" borderId="0" xfId="2" applyNumberFormat="1" applyFont="1" applyFill="1" applyBorder="1" applyAlignment="1">
      <alignment vertical="center" wrapText="1" readingOrder="1"/>
    </xf>
    <xf numFmtId="0" fontId="7" fillId="0" borderId="5" xfId="2" applyNumberFormat="1" applyFont="1" applyFill="1" applyBorder="1" applyAlignment="1">
      <alignment vertical="center" wrapText="1" readingOrder="1"/>
    </xf>
    <xf numFmtId="0" fontId="7" fillId="0" borderId="6" xfId="2" applyNumberFormat="1" applyFont="1" applyFill="1" applyBorder="1" applyAlignment="1">
      <alignment vertical="center" wrapText="1" readingOrder="1"/>
    </xf>
    <xf numFmtId="0" fontId="6" fillId="0" borderId="0" xfId="2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7" fillId="0" borderId="6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/>
    <xf numFmtId="9" fontId="7" fillId="2" borderId="1" xfId="1" applyFont="1" applyFill="1" applyBorder="1" applyAlignment="1">
      <alignment horizontal="center" vertical="center" wrapText="1" readingOrder="1"/>
    </xf>
    <xf numFmtId="0" fontId="6" fillId="0" borderId="6" xfId="2" applyNumberFormat="1" applyFont="1" applyFill="1" applyBorder="1" applyAlignment="1">
      <alignment horizontal="left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left" vertical="center" wrapText="1" readingOrder="1"/>
    </xf>
    <xf numFmtId="164" fontId="10" fillId="0" borderId="6" xfId="0" applyNumberFormat="1" applyFont="1" applyFill="1" applyBorder="1" applyAlignment="1">
      <alignment horizontal="right" vertical="center" wrapText="1" readingOrder="1"/>
    </xf>
    <xf numFmtId="0" fontId="8" fillId="0" borderId="6" xfId="0" applyFont="1" applyFill="1" applyBorder="1"/>
    <xf numFmtId="0" fontId="10" fillId="2" borderId="1" xfId="0" applyNumberFormat="1" applyFont="1" applyFill="1" applyBorder="1" applyAlignment="1">
      <alignment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9" fontId="10" fillId="2" borderId="1" xfId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164" fontId="10" fillId="0" borderId="3" xfId="0" applyNumberFormat="1" applyFont="1" applyFill="1" applyBorder="1" applyAlignment="1">
      <alignment horizontal="right" vertical="center" wrapText="1" readingOrder="1"/>
    </xf>
    <xf numFmtId="0" fontId="8" fillId="0" borderId="3" xfId="0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left" vertical="center" wrapText="1" readingOrder="1"/>
    </xf>
    <xf numFmtId="0" fontId="9" fillId="2" borderId="1" xfId="0" applyNumberFormat="1" applyFont="1" applyFill="1" applyBorder="1" applyAlignment="1">
      <alignment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9" fontId="9" fillId="2" borderId="1" xfId="1" applyFont="1" applyFill="1" applyBorder="1" applyAlignment="1">
      <alignment horizontal="center" vertical="center" wrapText="1" readingOrder="1"/>
    </xf>
    <xf numFmtId="0" fontId="2" fillId="0" borderId="6" xfId="0" applyFont="1" applyFill="1" applyBorder="1"/>
    <xf numFmtId="0" fontId="4" fillId="0" borderId="6" xfId="0" applyNumberFormat="1" applyFont="1" applyFill="1" applyBorder="1" applyAlignment="1">
      <alignment vertical="center" wrapText="1" readingOrder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6" xfId="0" applyNumberFormat="1" applyFont="1" applyFill="1" applyBorder="1" applyAlignment="1">
      <alignment horizontal="left" vertical="center" wrapText="1" readingOrder="1"/>
    </xf>
    <xf numFmtId="164" fontId="4" fillId="0" borderId="6" xfId="0" applyNumberFormat="1" applyFont="1" applyFill="1" applyBorder="1" applyAlignment="1">
      <alignment horizontal="right" vertical="center" wrapText="1" readingOrder="1"/>
    </xf>
    <xf numFmtId="0" fontId="2" fillId="0" borderId="1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vertical="center" wrapText="1" readingOrder="1"/>
    </xf>
    <xf numFmtId="9" fontId="2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9" fillId="2" borderId="1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8" fillId="2" borderId="1" xfId="1" applyFont="1" applyFill="1" applyBorder="1" applyAlignment="1">
      <alignment horizontal="center" vertical="center"/>
    </xf>
    <xf numFmtId="9" fontId="8" fillId="0" borderId="3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164" fontId="10" fillId="0" borderId="6" xfId="0" applyNumberFormat="1" applyFont="1" applyFill="1" applyBorder="1" applyAlignment="1">
      <alignment horizontal="center" vertical="center" wrapText="1" readingOrder="1"/>
    </xf>
    <xf numFmtId="164" fontId="4" fillId="0" borderId="6" xfId="0" applyNumberFormat="1" applyFont="1" applyFill="1" applyBorder="1" applyAlignment="1">
      <alignment horizontal="center" vertical="center" wrapText="1" readingOrder="1"/>
    </xf>
    <xf numFmtId="9" fontId="10" fillId="0" borderId="3" xfId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readingOrder="1"/>
    </xf>
    <xf numFmtId="0" fontId="6" fillId="0" borderId="2" xfId="2" applyNumberFormat="1" applyFont="1" applyFill="1" applyBorder="1" applyAlignment="1">
      <alignment horizontal="center" vertical="center" wrapText="1" readingOrder="1"/>
    </xf>
    <xf numFmtId="0" fontId="6" fillId="0" borderId="3" xfId="2" applyNumberFormat="1" applyFont="1" applyFill="1" applyBorder="1" applyAlignment="1">
      <alignment horizontal="center" vertical="center" wrapText="1" readingOrder="1"/>
    </xf>
    <xf numFmtId="0" fontId="6" fillId="0" borderId="4" xfId="2" applyNumberFormat="1" applyFont="1" applyFill="1" applyBorder="1" applyAlignment="1">
      <alignment horizontal="center" vertical="center" wrapText="1" readingOrder="1"/>
    </xf>
    <xf numFmtId="0" fontId="6" fillId="0" borderId="5" xfId="2" applyNumberFormat="1" applyFont="1" applyFill="1" applyBorder="1" applyAlignment="1">
      <alignment horizontal="center" vertical="center" wrapText="1" readingOrder="1"/>
    </xf>
    <xf numFmtId="0" fontId="6" fillId="0" borderId="6" xfId="2" applyNumberFormat="1" applyFont="1" applyFill="1" applyBorder="1" applyAlignment="1">
      <alignment horizontal="center" vertical="center" wrapText="1" readingOrder="1"/>
    </xf>
    <xf numFmtId="0" fontId="6" fillId="0" borderId="7" xfId="2" applyNumberFormat="1" applyFont="1" applyFill="1" applyBorder="1" applyAlignment="1">
      <alignment horizontal="center" vertical="center" wrapText="1" readingOrder="1"/>
    </xf>
    <xf numFmtId="0" fontId="6" fillId="0" borderId="10" xfId="2" applyNumberFormat="1" applyFont="1" applyFill="1" applyBorder="1" applyAlignment="1">
      <alignment horizontal="center" vertical="center" wrapText="1" readingOrder="1"/>
    </xf>
    <xf numFmtId="0" fontId="6" fillId="0" borderId="11" xfId="2" applyNumberFormat="1" applyFont="1" applyFill="1" applyBorder="1" applyAlignment="1">
      <alignment horizontal="center" vertical="center" wrapText="1" readingOrder="1"/>
    </xf>
    <xf numFmtId="0" fontId="6" fillId="0" borderId="12" xfId="2" applyNumberFormat="1" applyFont="1" applyFill="1" applyBorder="1" applyAlignment="1">
      <alignment horizontal="center" vertical="center" wrapText="1" readingOrder="1"/>
    </xf>
    <xf numFmtId="0" fontId="6" fillId="0" borderId="6" xfId="2" applyNumberFormat="1" applyFont="1" applyFill="1" applyBorder="1" applyAlignment="1">
      <alignment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0</xdr:row>
      <xdr:rowOff>76200</xdr:rowOff>
    </xdr:from>
    <xdr:to>
      <xdr:col>10</xdr:col>
      <xdr:colOff>428625</xdr:colOff>
      <xdr:row>3</xdr:row>
      <xdr:rowOff>64294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76200"/>
          <a:ext cx="16097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="80" zoomScaleNormal="80" workbookViewId="0">
      <selection activeCell="H35" sqref="H35"/>
    </sheetView>
  </sheetViews>
  <sheetFormatPr baseColWidth="10" defaultRowHeight="15" x14ac:dyDescent="0.25"/>
  <cols>
    <col min="1" max="1" width="21.5703125" customWidth="1"/>
    <col min="2" max="2" width="15.28515625" customWidth="1"/>
    <col min="3" max="3" width="27.5703125" customWidth="1"/>
    <col min="4" max="5" width="18.85546875" customWidth="1"/>
    <col min="6" max="6" width="8.7109375" style="62" customWidth="1"/>
    <col min="7" max="7" width="18.85546875" customWidth="1"/>
    <col min="8" max="8" width="11.140625" style="80" customWidth="1"/>
    <col min="9" max="9" width="18.85546875" customWidth="1"/>
    <col min="10" max="10" width="0" hidden="1" customWidth="1"/>
    <col min="11" max="11" width="8.140625" style="62" customWidth="1"/>
  </cols>
  <sheetData>
    <row r="1" spans="1:11" x14ac:dyDescent="0.25">
      <c r="A1" s="1" t="s">
        <v>0</v>
      </c>
      <c r="B1" s="2">
        <v>2013</v>
      </c>
      <c r="C1" s="81" t="s">
        <v>29</v>
      </c>
      <c r="D1" s="82"/>
      <c r="E1" s="82"/>
      <c r="F1" s="82"/>
      <c r="G1" s="82"/>
      <c r="H1" s="83"/>
      <c r="I1" s="7"/>
      <c r="J1" s="8"/>
      <c r="K1" s="64"/>
    </row>
    <row r="2" spans="1:11" x14ac:dyDescent="0.25">
      <c r="A2" s="1" t="s">
        <v>2</v>
      </c>
      <c r="B2" s="1" t="s">
        <v>3</v>
      </c>
      <c r="C2" s="84"/>
      <c r="D2" s="85"/>
      <c r="E2" s="85"/>
      <c r="F2" s="85"/>
      <c r="G2" s="85"/>
      <c r="H2" s="86"/>
      <c r="I2" s="9"/>
      <c r="J2" s="10"/>
      <c r="K2" s="65"/>
    </row>
    <row r="3" spans="1:11" ht="15.75" x14ac:dyDescent="0.25">
      <c r="A3" s="1" t="s">
        <v>4</v>
      </c>
      <c r="B3" s="1" t="s">
        <v>5</v>
      </c>
      <c r="C3" s="87" t="s">
        <v>47</v>
      </c>
      <c r="D3" s="88"/>
      <c r="E3" s="88"/>
      <c r="F3" s="88"/>
      <c r="G3" s="88"/>
      <c r="H3" s="89"/>
      <c r="I3" s="11"/>
      <c r="J3" s="12"/>
      <c r="K3" s="66"/>
    </row>
    <row r="4" spans="1:11" ht="15.75" x14ac:dyDescent="0.25">
      <c r="A4" s="13" t="s">
        <v>30</v>
      </c>
      <c r="B4" s="14"/>
      <c r="C4" s="14"/>
      <c r="D4" s="14"/>
      <c r="E4" s="14"/>
      <c r="F4" s="14"/>
      <c r="G4" s="14"/>
      <c r="H4" s="14"/>
      <c r="I4" s="14"/>
      <c r="J4" s="15"/>
      <c r="K4" s="67"/>
    </row>
    <row r="5" spans="1:11" ht="15.75" x14ac:dyDescent="0.25">
      <c r="A5" s="90" t="s">
        <v>31</v>
      </c>
      <c r="B5" s="90"/>
      <c r="C5" s="16"/>
      <c r="D5" s="14"/>
      <c r="E5" s="14"/>
      <c r="F5" s="14"/>
      <c r="G5" s="14"/>
      <c r="H5" s="14"/>
      <c r="I5" s="14"/>
      <c r="J5" s="15"/>
      <c r="K5" s="67"/>
    </row>
    <row r="6" spans="1:11" ht="25.5" x14ac:dyDescent="0.25">
      <c r="A6" s="17" t="s">
        <v>32</v>
      </c>
      <c r="B6" s="17" t="s">
        <v>33</v>
      </c>
      <c r="C6" s="17" t="s">
        <v>34</v>
      </c>
      <c r="D6" s="17" t="s">
        <v>35</v>
      </c>
      <c r="E6" s="17" t="s">
        <v>6</v>
      </c>
      <c r="F6" s="17" t="s">
        <v>36</v>
      </c>
      <c r="G6" s="17" t="s">
        <v>37</v>
      </c>
      <c r="H6" s="17" t="s">
        <v>38</v>
      </c>
      <c r="I6" s="17" t="s">
        <v>39</v>
      </c>
      <c r="J6" s="18"/>
      <c r="K6" s="68" t="s">
        <v>40</v>
      </c>
    </row>
    <row r="7" spans="1:11" ht="22.5" x14ac:dyDescent="0.25">
      <c r="A7" s="5" t="s">
        <v>7</v>
      </c>
      <c r="B7" s="3" t="s">
        <v>8</v>
      </c>
      <c r="C7" s="4" t="s">
        <v>9</v>
      </c>
      <c r="D7" s="6">
        <v>1973000000</v>
      </c>
      <c r="E7" s="6">
        <v>1973000000</v>
      </c>
      <c r="F7" s="74">
        <f>+E7/D7</f>
        <v>1</v>
      </c>
      <c r="G7" s="6">
        <v>1456505300.74</v>
      </c>
      <c r="H7" s="74">
        <f>+G7/D7</f>
        <v>0.73821860149011653</v>
      </c>
      <c r="I7" s="6">
        <v>1456505300.74</v>
      </c>
      <c r="J7" s="55"/>
      <c r="K7" s="61">
        <f>+I7/D7</f>
        <v>0.73821860149011653</v>
      </c>
    </row>
    <row r="8" spans="1:11" x14ac:dyDescent="0.25">
      <c r="A8" s="5" t="s">
        <v>10</v>
      </c>
      <c r="B8" s="3" t="s">
        <v>8</v>
      </c>
      <c r="C8" s="4" t="s">
        <v>11</v>
      </c>
      <c r="D8" s="6">
        <v>455000000</v>
      </c>
      <c r="E8" s="6">
        <v>455000000</v>
      </c>
      <c r="F8" s="74">
        <f t="shared" ref="F8:F12" si="0">+E8/D8</f>
        <v>1</v>
      </c>
      <c r="G8" s="6">
        <v>326535448.08999997</v>
      </c>
      <c r="H8" s="74">
        <f t="shared" ref="H8:H12" si="1">+G8/D8</f>
        <v>0.71766032547252745</v>
      </c>
      <c r="I8" s="6">
        <v>326535448.08999997</v>
      </c>
      <c r="J8" s="55"/>
      <c r="K8" s="61">
        <f t="shared" ref="K8:K12" si="2">+I8/D8</f>
        <v>0.71766032547252745</v>
      </c>
    </row>
    <row r="9" spans="1:11" x14ac:dyDescent="0.25">
      <c r="A9" s="5" t="s">
        <v>12</v>
      </c>
      <c r="B9" s="3" t="s">
        <v>8</v>
      </c>
      <c r="C9" s="4" t="s">
        <v>13</v>
      </c>
      <c r="D9" s="6">
        <v>706000000</v>
      </c>
      <c r="E9" s="6">
        <v>495000000</v>
      </c>
      <c r="F9" s="74">
        <f t="shared" si="0"/>
        <v>0.70113314447592068</v>
      </c>
      <c r="G9" s="6">
        <v>169547539.83000001</v>
      </c>
      <c r="H9" s="74">
        <f t="shared" si="1"/>
        <v>0.24015232270538245</v>
      </c>
      <c r="I9" s="6">
        <v>169547539.83000001</v>
      </c>
      <c r="J9" s="55"/>
      <c r="K9" s="61">
        <f t="shared" si="2"/>
        <v>0.24015232270538245</v>
      </c>
    </row>
    <row r="10" spans="1:11" ht="33.75" x14ac:dyDescent="0.25">
      <c r="A10" s="5" t="s">
        <v>14</v>
      </c>
      <c r="B10" s="3" t="s">
        <v>8</v>
      </c>
      <c r="C10" s="4" t="s">
        <v>15</v>
      </c>
      <c r="D10" s="6">
        <v>20000000</v>
      </c>
      <c r="E10" s="6">
        <v>20000000</v>
      </c>
      <c r="F10" s="74">
        <f t="shared" si="0"/>
        <v>1</v>
      </c>
      <c r="G10" s="6">
        <v>17323318.18</v>
      </c>
      <c r="H10" s="74">
        <f t="shared" si="1"/>
        <v>0.86616590900000001</v>
      </c>
      <c r="I10" s="6">
        <v>17323318.18</v>
      </c>
      <c r="J10" s="55"/>
      <c r="K10" s="61">
        <f t="shared" si="2"/>
        <v>0.86616590900000001</v>
      </c>
    </row>
    <row r="11" spans="1:11" ht="22.5" x14ac:dyDescent="0.25">
      <c r="A11" s="5" t="s">
        <v>16</v>
      </c>
      <c r="B11" s="3" t="s">
        <v>8</v>
      </c>
      <c r="C11" s="4" t="s">
        <v>17</v>
      </c>
      <c r="D11" s="6">
        <v>1200000000</v>
      </c>
      <c r="E11" s="6">
        <v>1016400000</v>
      </c>
      <c r="F11" s="74">
        <f t="shared" si="0"/>
        <v>0.84699999999999998</v>
      </c>
      <c r="G11" s="6">
        <v>1013625000</v>
      </c>
      <c r="H11" s="74">
        <f t="shared" si="1"/>
        <v>0.84468750000000004</v>
      </c>
      <c r="I11" s="6">
        <v>557999480</v>
      </c>
      <c r="J11" s="55"/>
      <c r="K11" s="61">
        <f t="shared" si="2"/>
        <v>0.46499956666666664</v>
      </c>
    </row>
    <row r="12" spans="1:11" ht="33.75" x14ac:dyDescent="0.25">
      <c r="A12" s="5" t="s">
        <v>18</v>
      </c>
      <c r="B12" s="3" t="s">
        <v>8</v>
      </c>
      <c r="C12" s="4" t="s">
        <v>19</v>
      </c>
      <c r="D12" s="6">
        <v>938000000</v>
      </c>
      <c r="E12" s="6">
        <v>873000000</v>
      </c>
      <c r="F12" s="74">
        <f t="shared" si="0"/>
        <v>0.93070362473347545</v>
      </c>
      <c r="G12" s="6">
        <v>578838988</v>
      </c>
      <c r="H12" s="74">
        <f t="shared" si="1"/>
        <v>0.61709913432835817</v>
      </c>
      <c r="I12" s="6">
        <v>578838988</v>
      </c>
      <c r="J12" s="55"/>
      <c r="K12" s="61">
        <f t="shared" si="2"/>
        <v>0.61709913432835817</v>
      </c>
    </row>
    <row r="13" spans="1:11" x14ac:dyDescent="0.25">
      <c r="A13" s="56"/>
      <c r="B13" s="57"/>
      <c r="C13" s="58"/>
      <c r="D13" s="59"/>
      <c r="E13" s="59"/>
      <c r="F13" s="75"/>
      <c r="G13" s="59"/>
      <c r="H13" s="75"/>
      <c r="I13" s="59"/>
    </row>
    <row r="14" spans="1:11" ht="25.5" x14ac:dyDescent="0.25">
      <c r="A14" s="60" t="s">
        <v>41</v>
      </c>
      <c r="B14" s="17"/>
      <c r="C14" s="36"/>
      <c r="D14" s="37">
        <f>SUM(D7:D12)</f>
        <v>5292000000</v>
      </c>
      <c r="E14" s="37">
        <f>SUM(E7:E12)</f>
        <v>4832400000</v>
      </c>
      <c r="F14" s="19">
        <f>+E14/D14</f>
        <v>0.91315192743764173</v>
      </c>
      <c r="G14" s="37">
        <f>SUM(G7:G12)</f>
        <v>3562375594.8400002</v>
      </c>
      <c r="H14" s="19">
        <f>+G14/D14</f>
        <v>0.6731624328873772</v>
      </c>
      <c r="I14" s="37">
        <f>SUM(I7:I12)</f>
        <v>3106750074.8400002</v>
      </c>
      <c r="J14" s="38"/>
      <c r="K14" s="63">
        <f>+I14/D14</f>
        <v>0.58706539585034012</v>
      </c>
    </row>
    <row r="15" spans="1:11" x14ac:dyDescent="0.25">
      <c r="A15" s="56"/>
      <c r="B15" s="57"/>
      <c r="C15" s="58"/>
      <c r="D15" s="59"/>
      <c r="E15" s="59"/>
      <c r="F15" s="75"/>
      <c r="G15" s="59"/>
      <c r="H15" s="75"/>
      <c r="I15" s="59"/>
    </row>
    <row r="16" spans="1:11" ht="15.75" x14ac:dyDescent="0.25">
      <c r="A16" s="20" t="s">
        <v>42</v>
      </c>
      <c r="B16" s="21"/>
      <c r="C16" s="22"/>
      <c r="D16" s="23"/>
      <c r="E16" s="23"/>
      <c r="F16" s="76"/>
      <c r="G16" s="23"/>
      <c r="H16" s="76"/>
      <c r="I16" s="23"/>
      <c r="J16" s="24"/>
      <c r="K16" s="69"/>
    </row>
    <row r="17" spans="1:11" ht="25.5" x14ac:dyDescent="0.25">
      <c r="A17" s="17" t="s">
        <v>32</v>
      </c>
      <c r="B17" s="17" t="s">
        <v>33</v>
      </c>
      <c r="C17" s="17" t="s">
        <v>34</v>
      </c>
      <c r="D17" s="17" t="s">
        <v>35</v>
      </c>
      <c r="E17" s="17" t="s">
        <v>6</v>
      </c>
      <c r="F17" s="17" t="s">
        <v>36</v>
      </c>
      <c r="G17" s="17" t="s">
        <v>37</v>
      </c>
      <c r="H17" s="17" t="s">
        <v>38</v>
      </c>
      <c r="I17" s="17" t="s">
        <v>39</v>
      </c>
      <c r="J17" s="18"/>
      <c r="K17" s="68" t="s">
        <v>40</v>
      </c>
    </row>
    <row r="18" spans="1:11" x14ac:dyDescent="0.25">
      <c r="A18" s="5" t="s">
        <v>20</v>
      </c>
      <c r="B18" s="3" t="s">
        <v>8</v>
      </c>
      <c r="C18" s="4" t="s">
        <v>21</v>
      </c>
      <c r="D18" s="6">
        <v>6000000</v>
      </c>
      <c r="E18" s="6">
        <v>0</v>
      </c>
      <c r="F18" s="74">
        <f t="shared" ref="F18:F20" si="3">+E18/D18</f>
        <v>0</v>
      </c>
      <c r="G18" s="6">
        <v>0</v>
      </c>
      <c r="H18" s="74">
        <f t="shared" ref="H18:H20" si="4">+G18/D18</f>
        <v>0</v>
      </c>
      <c r="I18" s="6">
        <v>0</v>
      </c>
      <c r="J18" s="55"/>
      <c r="K18" s="61">
        <f t="shared" ref="K18:K20" si="5">+I18/D18</f>
        <v>0</v>
      </c>
    </row>
    <row r="19" spans="1:11" ht="22.5" x14ac:dyDescent="0.25">
      <c r="A19" s="5" t="s">
        <v>22</v>
      </c>
      <c r="B19" s="3" t="s">
        <v>8</v>
      </c>
      <c r="C19" s="4" t="s">
        <v>23</v>
      </c>
      <c r="D19" s="6">
        <v>3500000000</v>
      </c>
      <c r="E19" s="6">
        <v>2401596705.5900002</v>
      </c>
      <c r="F19" s="74">
        <f t="shared" si="3"/>
        <v>0.6861704873114286</v>
      </c>
      <c r="G19" s="6">
        <v>2261284489.21</v>
      </c>
      <c r="H19" s="74">
        <f t="shared" si="4"/>
        <v>0.64608128263142861</v>
      </c>
      <c r="I19" s="6">
        <v>1445526639.3199999</v>
      </c>
      <c r="J19" s="55"/>
      <c r="K19" s="61">
        <f t="shared" si="5"/>
        <v>0.4130076112342857</v>
      </c>
    </row>
    <row r="20" spans="1:11" ht="22.5" x14ac:dyDescent="0.25">
      <c r="A20" s="5" t="s">
        <v>24</v>
      </c>
      <c r="B20" s="3" t="s">
        <v>8</v>
      </c>
      <c r="C20" s="4" t="s">
        <v>25</v>
      </c>
      <c r="D20" s="6">
        <v>33000000</v>
      </c>
      <c r="E20" s="6">
        <v>0</v>
      </c>
      <c r="F20" s="74">
        <f t="shared" si="3"/>
        <v>0</v>
      </c>
      <c r="G20" s="6">
        <v>0</v>
      </c>
      <c r="H20" s="74">
        <f t="shared" si="4"/>
        <v>0</v>
      </c>
      <c r="I20" s="6">
        <v>0</v>
      </c>
      <c r="J20" s="55"/>
      <c r="K20" s="61">
        <f t="shared" si="5"/>
        <v>0</v>
      </c>
    </row>
    <row r="21" spans="1:11" x14ac:dyDescent="0.25">
      <c r="A21" s="51"/>
      <c r="B21" s="52"/>
      <c r="C21" s="53"/>
      <c r="D21" s="54"/>
      <c r="E21" s="54"/>
      <c r="F21" s="77"/>
      <c r="G21" s="54"/>
      <c r="H21" s="77"/>
      <c r="I21" s="54"/>
      <c r="J21" s="50"/>
      <c r="K21" s="70"/>
    </row>
    <row r="22" spans="1:11" x14ac:dyDescent="0.25">
      <c r="A22" s="25" t="s">
        <v>43</v>
      </c>
      <c r="B22" s="26"/>
      <c r="C22" s="27"/>
      <c r="D22" s="28">
        <f>SUM(D18:D20)</f>
        <v>3539000000</v>
      </c>
      <c r="E22" s="28">
        <f>SUM(E18:E20)</f>
        <v>2401596705.5900002</v>
      </c>
      <c r="F22" s="29">
        <f>+E22/D22</f>
        <v>0.67860884588584347</v>
      </c>
      <c r="G22" s="28">
        <f>SUM(G18:G20)</f>
        <v>2261284489.21</v>
      </c>
      <c r="H22" s="29">
        <f>+G22/D22</f>
        <v>0.63896142673354051</v>
      </c>
      <c r="I22" s="28">
        <f>SUM(I18:I20)</f>
        <v>1445526639.3199999</v>
      </c>
      <c r="J22" s="30"/>
      <c r="K22" s="71">
        <f>+I22/D22</f>
        <v>0.40845624168409156</v>
      </c>
    </row>
    <row r="23" spans="1:11" x14ac:dyDescent="0.25">
      <c r="A23" s="31"/>
      <c r="B23" s="32"/>
      <c r="C23" s="33"/>
      <c r="D23" s="34"/>
      <c r="E23" s="34"/>
      <c r="F23" s="78"/>
      <c r="G23" s="34"/>
      <c r="H23" s="78"/>
      <c r="I23" s="34"/>
      <c r="J23" s="35"/>
      <c r="K23" s="72"/>
    </row>
    <row r="24" spans="1:11" x14ac:dyDescent="0.25">
      <c r="A24" s="91" t="s">
        <v>44</v>
      </c>
      <c r="B24" s="91"/>
      <c r="C24" s="36"/>
      <c r="D24" s="37">
        <f>+D14+D22</f>
        <v>8831000000</v>
      </c>
      <c r="E24" s="37">
        <f>+E14+E22</f>
        <v>7233996705.5900002</v>
      </c>
      <c r="F24" s="19">
        <f>+E24/D24</f>
        <v>0.81915940500396334</v>
      </c>
      <c r="G24" s="37">
        <f>+G14+G22</f>
        <v>5823660084.0500002</v>
      </c>
      <c r="H24" s="19">
        <f>+G24/D24</f>
        <v>0.65945646971464167</v>
      </c>
      <c r="I24" s="37">
        <f>+I14+I22</f>
        <v>4552276714.1599998</v>
      </c>
      <c r="J24" s="38"/>
      <c r="K24" s="63">
        <f>+I24/D24</f>
        <v>0.51548824755520328</v>
      </c>
    </row>
    <row r="25" spans="1:11" x14ac:dyDescent="0.25">
      <c r="A25" s="39"/>
      <c r="B25" s="40"/>
      <c r="C25" s="41"/>
      <c r="D25" s="42"/>
      <c r="E25" s="42"/>
      <c r="F25" s="79"/>
      <c r="G25" s="42"/>
      <c r="H25" s="79"/>
      <c r="I25" s="42"/>
      <c r="J25" s="43"/>
      <c r="K25" s="73"/>
    </row>
    <row r="26" spans="1:11" ht="15.75" x14ac:dyDescent="0.25">
      <c r="A26" s="44" t="s">
        <v>45</v>
      </c>
      <c r="B26" s="40"/>
      <c r="C26" s="41"/>
      <c r="D26" s="42"/>
      <c r="E26" s="42"/>
      <c r="F26" s="79"/>
      <c r="G26" s="42"/>
      <c r="H26" s="79"/>
      <c r="I26" s="42"/>
      <c r="J26" s="43"/>
      <c r="K26" s="73"/>
    </row>
    <row r="27" spans="1:11" ht="25.5" x14ac:dyDescent="0.25">
      <c r="A27" s="17" t="s">
        <v>32</v>
      </c>
      <c r="B27" s="17" t="s">
        <v>33</v>
      </c>
      <c r="C27" s="17" t="s">
        <v>34</v>
      </c>
      <c r="D27" s="17" t="s">
        <v>35</v>
      </c>
      <c r="E27" s="17" t="s">
        <v>6</v>
      </c>
      <c r="F27" s="17" t="s">
        <v>36</v>
      </c>
      <c r="G27" s="17" t="s">
        <v>37</v>
      </c>
      <c r="H27" s="17" t="s">
        <v>38</v>
      </c>
      <c r="I27" s="17" t="s">
        <v>39</v>
      </c>
      <c r="J27" s="18"/>
      <c r="K27" s="68" t="s">
        <v>40</v>
      </c>
    </row>
    <row r="28" spans="1:11" ht="33.75" x14ac:dyDescent="0.25">
      <c r="A28" s="5" t="s">
        <v>26</v>
      </c>
      <c r="B28" s="3" t="s">
        <v>27</v>
      </c>
      <c r="C28" s="4" t="s">
        <v>28</v>
      </c>
      <c r="D28" s="6">
        <v>15500000000</v>
      </c>
      <c r="E28" s="6">
        <v>14164865037</v>
      </c>
      <c r="F28" s="74">
        <f t="shared" ref="F28" si="6">+E28/D28</f>
        <v>0.9138622604516129</v>
      </c>
      <c r="G28" s="6">
        <v>7394404569</v>
      </c>
      <c r="H28" s="74">
        <f t="shared" ref="H28" si="7">+G28/D28</f>
        <v>0.47705835929032259</v>
      </c>
      <c r="I28" s="6">
        <v>3128850810.0300002</v>
      </c>
      <c r="J28" s="55"/>
      <c r="K28" s="61">
        <f t="shared" ref="K28" si="8">+I28/D28</f>
        <v>0.20186134258258065</v>
      </c>
    </row>
    <row r="30" spans="1:11" ht="25.5" x14ac:dyDescent="0.25">
      <c r="A30" s="45" t="s">
        <v>46</v>
      </c>
      <c r="B30" s="46" t="s">
        <v>1</v>
      </c>
      <c r="C30" s="47" t="s">
        <v>1</v>
      </c>
      <c r="D30" s="48">
        <f>+D28+D24</f>
        <v>24331000000</v>
      </c>
      <c r="E30" s="48">
        <f>+E28+E24</f>
        <v>21398861742.59</v>
      </c>
      <c r="F30" s="49">
        <f>+E30/D30</f>
        <v>0.87948961171304096</v>
      </c>
      <c r="G30" s="48">
        <f>+G28+G24</f>
        <v>13218064653.049999</v>
      </c>
      <c r="H30" s="49">
        <f>+G30/D30</f>
        <v>0.54326022987341249</v>
      </c>
      <c r="I30" s="48">
        <f>+I28+I24</f>
        <v>7681127524.1900005</v>
      </c>
      <c r="J30" s="38"/>
      <c r="K30" s="63">
        <f>+I30/D30</f>
        <v>0.31569304690271671</v>
      </c>
    </row>
  </sheetData>
  <mergeCells count="4">
    <mergeCell ref="C1:H2"/>
    <mergeCell ref="C3:H3"/>
    <mergeCell ref="A5:B5"/>
    <mergeCell ref="A24:B24"/>
  </mergeCells>
  <printOptions horizontalCentered="1"/>
  <pageMargins left="0.39370078740157483" right="0.39370078740157483" top="0.78740157480314965" bottom="0.39370078740157483" header="0.78740157480314965" footer="0.78740157480314965"/>
  <pageSetup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Gomez</dc:creator>
  <cp:lastModifiedBy>Andres Gomez</cp:lastModifiedBy>
  <cp:lastPrinted>2013-11-07T14:05:25Z</cp:lastPrinted>
  <dcterms:created xsi:type="dcterms:W3CDTF">2013-09-30T18:12:09Z</dcterms:created>
  <dcterms:modified xsi:type="dcterms:W3CDTF">2013-11-08T00:09:50Z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